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0730" windowHeight="11700"/>
  </bookViews>
  <sheets>
    <sheet name="Pg1" sheetId="1" r:id="rId1"/>
    <sheet name="Sheet1" sheetId="2" state="hidden" r:id="rId2"/>
    <sheet name="Pg2" sheetId="4" r:id="rId3"/>
    <sheet name="Percentages" sheetId="5" r:id="rId4"/>
    <sheet name="Diluted Calculation" sheetId="6" r:id="rId5"/>
  </sheets>
  <definedNames>
    <definedName name="_xlnm.Print_Area" localSheetId="0">'Pg1'!$A$2:$L$52</definedName>
    <definedName name="_xlnm.Print_Area" localSheetId="2">'Pg2'!$A$1:$G$39</definedName>
  </definedNames>
  <calcPr calcId="145621"/>
</workbook>
</file>

<file path=xl/calcChain.xml><?xml version="1.0" encoding="utf-8"?>
<calcChain xmlns="http://schemas.openxmlformats.org/spreadsheetml/2006/main">
  <c r="C21" i="4" l="1"/>
  <c r="C18" i="4"/>
  <c r="C6" i="6"/>
  <c r="C8" i="6" s="1"/>
  <c r="B8" i="6"/>
  <c r="E21" i="4" l="1"/>
  <c r="E20" i="4"/>
  <c r="E19" i="4"/>
  <c r="J26" i="1" l="1"/>
  <c r="J13" i="1"/>
  <c r="J19" i="1"/>
  <c r="F13" i="1"/>
  <c r="F43" i="1"/>
  <c r="H7" i="1"/>
  <c r="C12" i="5" l="1"/>
  <c r="C13" i="5"/>
  <c r="C9" i="5"/>
  <c r="C8" i="5"/>
  <c r="D8" i="5" s="1"/>
  <c r="B8" i="5"/>
  <c r="B12" i="5" s="1"/>
  <c r="C7" i="5"/>
  <c r="C6" i="5"/>
  <c r="C10" i="5"/>
  <c r="D12" i="5" l="1"/>
  <c r="E24" i="4"/>
  <c r="C24" i="4"/>
  <c r="C11" i="5" s="1"/>
  <c r="J18" i="1"/>
  <c r="H18" i="1"/>
  <c r="F18" i="1"/>
  <c r="F19" i="1" s="1"/>
  <c r="D18" i="1"/>
  <c r="H13" i="1"/>
  <c r="D13" i="1"/>
  <c r="D19" i="1" l="1"/>
  <c r="H19" i="1"/>
  <c r="D52" i="1" l="1"/>
  <c r="J24" i="1" l="1"/>
  <c r="H24" i="1" l="1"/>
  <c r="H25" i="1" l="1"/>
  <c r="H26" i="1" s="1"/>
  <c r="J25" i="1"/>
  <c r="C30" i="4" l="1"/>
  <c r="D35" i="1"/>
  <c r="F52" i="1" l="1"/>
  <c r="D24" i="1" l="1"/>
  <c r="D45" i="1" l="1"/>
  <c r="F45" i="1" s="1"/>
  <c r="I26" i="2" l="1"/>
  <c r="G26" i="2"/>
  <c r="E26" i="2"/>
  <c r="C26" i="2"/>
  <c r="K23" i="2"/>
  <c r="K19" i="2"/>
  <c r="K26" i="2" s="1"/>
  <c r="F24" i="1" l="1"/>
  <c r="F25" i="1" s="1"/>
  <c r="F26" i="1" s="1"/>
  <c r="K13" i="2" l="1"/>
  <c r="K28" i="2" s="1"/>
  <c r="G13" i="2" l="1"/>
  <c r="G28" i="2" s="1"/>
  <c r="G29" i="2" s="1"/>
  <c r="E13" i="2"/>
  <c r="E28" i="2" s="1"/>
  <c r="E29" i="2" s="1"/>
  <c r="I13" i="2"/>
  <c r="I28" i="2" s="1"/>
  <c r="I29" i="2" s="1"/>
  <c r="D25" i="1" l="1"/>
  <c r="D26" i="1" l="1"/>
  <c r="C9" i="4"/>
  <c r="C14" i="4" s="1"/>
  <c r="C13" i="2"/>
  <c r="C28" i="2" s="1"/>
  <c r="C29" i="2" s="1"/>
</calcChain>
</file>

<file path=xl/sharedStrings.xml><?xml version="1.0" encoding="utf-8"?>
<sst xmlns="http://schemas.openxmlformats.org/spreadsheetml/2006/main" count="128" uniqueCount="95">
  <si>
    <t xml:space="preserve">PUMA BIOTECHNOLOGY, INC. </t>
  </si>
  <si>
    <t xml:space="preserve">(A DEVELOPMENT STAGE COMPANY) </t>
  </si>
  <si>
    <t>Period from</t>
  </si>
  <si>
    <t>Three Months Ended</t>
  </si>
  <si>
    <t>Research and development</t>
  </si>
  <si>
    <t>Totals</t>
  </si>
  <si>
    <t>Loss from operations</t>
  </si>
  <si>
    <t>Other income (expenses):</t>
  </si>
  <si>
    <t>Interest income</t>
  </si>
  <si>
    <t>Net loss per common share—basic and diluted</t>
  </si>
  <si>
    <t>Weighted-average common shares outstanding—basic and diluted</t>
  </si>
  <si>
    <t>(Unaudited)</t>
  </si>
  <si>
    <t>LIQUIDITY AND CAPITAL RESOURCES</t>
  </si>
  <si>
    <t>Cash and cash equivalents</t>
  </si>
  <si>
    <t>Working capital</t>
  </si>
  <si>
    <t>Stockholders' equity</t>
  </si>
  <si>
    <t>Cash provided by (used in):</t>
  </si>
  <si>
    <t>Operating activities</t>
  </si>
  <si>
    <t>Investing activities</t>
  </si>
  <si>
    <t>Financing activities</t>
  </si>
  <si>
    <t>2012</t>
  </si>
  <si>
    <t>December 31,</t>
  </si>
  <si>
    <t>2011</t>
  </si>
  <si>
    <t>September 15,</t>
  </si>
  <si>
    <t>2010 (date</t>
  </si>
  <si>
    <t>of inception) to</t>
  </si>
  <si>
    <t>Twelve Months Ended</t>
  </si>
  <si>
    <t>Adjustments:</t>
  </si>
  <si>
    <t>Research and development:</t>
  </si>
  <si>
    <t>Share-based compensation</t>
  </si>
  <si>
    <t>General and administrative:</t>
  </si>
  <si>
    <t>Adjusted net loss per share—basic and diluted</t>
  </si>
  <si>
    <t>Net loss adjustments</t>
  </si>
  <si>
    <t>Net loss - Adjusted</t>
  </si>
  <si>
    <t>(in millions except per share data)</t>
  </si>
  <si>
    <t>Inherited clinical trial expenses</t>
  </si>
  <si>
    <t>months ended December 31, 2012 and 2011, respectively.</t>
  </si>
  <si>
    <t>as we believe they are not indicative of our operations going forward.</t>
  </si>
  <si>
    <t>(2) Excludes the estimated impact of the activities arising from the acquisition of the inherited clinical trials from the Licensor</t>
  </si>
  <si>
    <t>Net loss per GAAP</t>
  </si>
  <si>
    <t>ADJUSTED CONDENSED STATEMENTS OF OPERATIONS</t>
  </si>
  <si>
    <t>Reconciliation of GAAP to Adjusted Net Income</t>
  </si>
  <si>
    <t>(1) Excludes share-based compensation expense totaling $12.6 million and $7.6 million for the three month period ended</t>
  </si>
  <si>
    <t>December 31, 2012 and 2011, respectively.  Excludes share-based compensation expense totaling $19.6 and $7.6 for the twelve</t>
  </si>
  <si>
    <t>(1) (2)</t>
  </si>
  <si>
    <t>(in millions except share and per share data)</t>
  </si>
  <si>
    <t>Marketable securities</t>
  </si>
  <si>
    <t>GAAP net loss</t>
  </si>
  <si>
    <t xml:space="preserve">Stock-based compensation - </t>
  </si>
  <si>
    <t>(1)</t>
  </si>
  <si>
    <t>(2)</t>
  </si>
  <si>
    <t>(3)</t>
  </si>
  <si>
    <t>Non-GAAP adjusted net loss</t>
  </si>
  <si>
    <t>GAAP net loss per share - basic and diluted</t>
  </si>
  <si>
    <t>Adjustment to net loss (as detailed above)</t>
  </si>
  <si>
    <t>Non-GAAP adjusted net loss per share</t>
  </si>
  <si>
    <t xml:space="preserve">Net loss </t>
  </si>
  <si>
    <t>Ended</t>
  </si>
  <si>
    <t>(2) To reflect a non-cash charge to operating expense for Research and Development stock-based compensation.</t>
  </si>
  <si>
    <t>PUMA BIOTECHNOLOGY, INC. AND SUBSIDIARY</t>
  </si>
  <si>
    <t>CONSOLIDATED STATEMENTS OF OPERATIONS</t>
  </si>
  <si>
    <t>2017</t>
  </si>
  <si>
    <t>(in millions, unaudited)</t>
  </si>
  <si>
    <t>Selling, general and administrative</t>
  </si>
  <si>
    <t>(1) To reflect a non-cash charge to operating expense for Selling, General and Administrative stock-based compensation.</t>
  </si>
  <si>
    <t>Product revenue, net</t>
  </si>
  <si>
    <t>License revenue</t>
  </si>
  <si>
    <t>Total revenue</t>
  </si>
  <si>
    <t>Operating costs and expenses:</t>
  </si>
  <si>
    <t>Cost of sales</t>
  </si>
  <si>
    <t>2018</t>
  </si>
  <si>
    <t>Interest expense</t>
  </si>
  <si>
    <t>Other expense</t>
  </si>
  <si>
    <t>Operating Costs and Expenses</t>
  </si>
  <si>
    <t>Nine Months Ended</t>
  </si>
  <si>
    <t>Nine Months Ended  September 30,</t>
  </si>
  <si>
    <t>Three Months Ended  September 30,</t>
  </si>
  <si>
    <t>September 30,</t>
  </si>
  <si>
    <t>Nine Months</t>
  </si>
  <si>
    <t>shares outstanding for the nine months ended September 30, 2018 and 2017, respectively.</t>
  </si>
  <si>
    <t>Non-GAAP adjusted diluted net income (loss) per share</t>
  </si>
  <si>
    <t>(5)</t>
  </si>
  <si>
    <t>GAAP net loss per share—diluted</t>
  </si>
  <si>
    <t>(6)</t>
  </si>
  <si>
    <t>(4) Non-GAAP adjusted diluted net income per share was calculated based on 39,677,446 weighted average common shares outstanding and potentially dilutive common stock equivalents (stock options, restricted stock units and warrants) for the three months ended September 30, 2018.</t>
  </si>
  <si>
    <t>(5) Potentially dilutive common stock equivalents (stock options, restricted stock units and warrants) were not included in this non-GAAP adjusted diluted net loss per share for the three months ended September 30, 2017 as these shares would be considered anti-dilutive.</t>
  </si>
  <si>
    <r>
      <t xml:space="preserve">(6) Non-GAAP adjusted net loss per share was calculated based on </t>
    </r>
    <r>
      <rPr>
        <sz val="9"/>
        <rFont val="Times New Roman"/>
        <family val="1"/>
      </rPr>
      <t>37,855,249</t>
    </r>
    <r>
      <rPr>
        <sz val="9"/>
        <color theme="1"/>
        <rFont val="Times New Roman"/>
        <family val="1"/>
      </rPr>
      <t xml:space="preserve"> and 37,046,765 weighted average common</t>
    </r>
  </si>
  <si>
    <t>Non-GAAP adjusted net income (loss)</t>
  </si>
  <si>
    <t>Adjustment to net income (loss) (as detailed above)</t>
  </si>
  <si>
    <t>Non-GAAP adjusted net income (loss) per share</t>
  </si>
  <si>
    <t>GAAP net loss per share - basic</t>
  </si>
  <si>
    <r>
      <t xml:space="preserve">(3) Non-GAAP adjusted net income (loss) per share was calculated based on </t>
    </r>
    <r>
      <rPr>
        <sz val="9"/>
        <rFont val="Times New Roman"/>
        <family val="1"/>
      </rPr>
      <t xml:space="preserve">38,043,174 </t>
    </r>
    <r>
      <rPr>
        <sz val="9"/>
        <color theme="1"/>
        <rFont val="Times New Roman"/>
        <family val="1"/>
      </rPr>
      <t>and 37,214,002 weighted average common shares outstanding for the three months ended September 30, 2018 and 2017, respectively.</t>
    </r>
  </si>
  <si>
    <t>GAAP Net Loss Per Share to Non-GAAP Adjusted Net Income (Loss) Per Share</t>
  </si>
  <si>
    <t>Reconciliation of GAAP Net Loss to Non-GAAP Adjusted Net Income (Loss) and</t>
  </si>
  <si>
    <t>Decrease in cash and cash equivalents, and restricted 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</si>
</sst>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_(&quot;$&quot;* #,##0.000_);_(&quot;$&quot;* \(#,##0.000\);_(&quot;$&quot;* &quot;-&quot;??_);_(@_)"/>
    <numFmt numFmtId="168" formatCode="_(&quot;$&quot;* #,##0.0_);_(&quot;$&quot;* \(#,##0.0\);_(&quot;$&quot;* &quot;-&quot;??_);_(@_)"/>
    <numFmt numFmtId="169" formatCode="_(* #,##0.0_);_(* \(#,##0.0\);_(* &quot;-&quot;??_);_(@_)"/>
    <numFmt numFmtId="170" formatCode="#;#;&quot;—&quot;"/>
    <numFmt numFmtId="171" formatCode="_(* #,##0_);_(* \(#,##0\);_(* &quot;—&quot;??_);_(@_)"/>
    <numFmt numFmtId="172" formatCode="0.0%"/>
    <numFmt numFmtId="173" formatCode="_(* #,##0.0_);_(* \(#,##0.0\);_(* &quot;—&quot;??_);_(@_)"/>
  </numFmts>
  <fonts count="12" x14ac:knownFonts="1">
    <font>
      <sz val="11"/>
      <color theme="1"/>
      <name val="Calibri"/>
      <family val="2"/>
      <scheme val="minor"/>
    </font>
    <font>
      <sz val="11"/>
      <color theme="1"/>
      <name val="Calibri"/>
      <family val="2"/>
      <scheme val="minor"/>
    </font>
    <font>
      <sz val="8.25"/>
      <color rgb="FF000000"/>
      <name val="Microsoft Sans Serif"/>
      <family val="2"/>
    </font>
    <font>
      <b/>
      <sz val="11"/>
      <color theme="1"/>
      <name val="Times New Roman"/>
      <family val="1"/>
    </font>
    <font>
      <sz val="11"/>
      <color theme="1"/>
      <name val="Times New Roman"/>
      <family val="1"/>
    </font>
    <font>
      <sz val="10"/>
      <color theme="1"/>
      <name val="Times New Roman"/>
      <family val="1"/>
    </font>
    <font>
      <b/>
      <sz val="10"/>
      <color theme="1"/>
      <name val="Times New Roman"/>
      <family val="1"/>
    </font>
    <font>
      <sz val="10"/>
      <name val="Arial"/>
      <family val="2"/>
    </font>
    <font>
      <sz val="10"/>
      <color theme="1"/>
      <name val="Calibri"/>
      <family val="2"/>
      <scheme val="minor"/>
    </font>
    <font>
      <sz val="9"/>
      <color theme="1"/>
      <name val="Times New Roman"/>
      <family val="1"/>
    </font>
    <font>
      <sz val="9"/>
      <name val="Times New Roman"/>
      <family val="1"/>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applyAlignment="0"/>
    <xf numFmtId="0" fontId="7" fillId="0" borderId="0"/>
    <xf numFmtId="9" fontId="1" fillId="0" borderId="0" applyFont="0" applyFill="0" applyBorder="0" applyAlignment="0" applyProtection="0"/>
  </cellStyleXfs>
  <cellXfs count="202">
    <xf numFmtId="0" fontId="0" fillId="0" borderId="0" xfId="0"/>
    <xf numFmtId="0" fontId="3" fillId="2" borderId="0" xfId="0" applyFont="1" applyFill="1" applyAlignment="1">
      <alignment horizontal="centerContinuous" vertical="center"/>
    </xf>
    <xf numFmtId="0" fontId="4" fillId="2" borderId="0" xfId="0" applyFont="1" applyFill="1" applyAlignment="1">
      <alignment horizontal="centerContinuous"/>
    </xf>
    <xf numFmtId="0" fontId="4" fillId="2" borderId="0" xfId="0" applyFont="1" applyFill="1"/>
    <xf numFmtId="0" fontId="3" fillId="2" borderId="0" xfId="0" applyFont="1" applyFill="1" applyAlignment="1">
      <alignment horizontal="centerContinuous" vertical="center" wrapText="1"/>
    </xf>
    <xf numFmtId="0" fontId="3" fillId="2" borderId="0" xfId="0" applyFont="1" applyFill="1" applyAlignment="1">
      <alignment horizontal="centerContinuous" wrapText="1"/>
    </xf>
    <xf numFmtId="0" fontId="3" fillId="2" borderId="0" xfId="0" applyFont="1" applyFill="1" applyAlignment="1">
      <alignment wrapText="1"/>
    </xf>
    <xf numFmtId="0" fontId="4" fillId="2" borderId="0" xfId="0" applyFont="1" applyFill="1" applyAlignment="1">
      <alignment horizontal="center" wrapText="1"/>
    </xf>
    <xf numFmtId="0" fontId="4" fillId="2" borderId="0" xfId="0" quotePrefix="1" applyFont="1" applyFill="1" applyAlignment="1">
      <alignment horizontal="center"/>
    </xf>
    <xf numFmtId="0" fontId="3" fillId="2" borderId="0" xfId="0" applyFont="1" applyFill="1"/>
    <xf numFmtId="164" fontId="4" fillId="2" borderId="0" xfId="0" applyNumberFormat="1" applyFont="1" applyFill="1" applyAlignment="1">
      <alignment horizontal="center" wrapText="1"/>
    </xf>
    <xf numFmtId="0" fontId="4" fillId="2" borderId="1" xfId="0" applyFont="1" applyFill="1" applyBorder="1" applyAlignment="1">
      <alignment horizontal="centerContinuous"/>
    </xf>
    <xf numFmtId="0" fontId="3" fillId="2" borderId="1" xfId="0" applyFont="1" applyFill="1" applyBorder="1" applyAlignment="1">
      <alignment horizontal="centerContinuous"/>
    </xf>
    <xf numFmtId="0" fontId="4" fillId="2" borderId="0" xfId="0" applyFont="1" applyFill="1" applyBorder="1" applyAlignment="1">
      <alignment horizontal="center" wrapText="1"/>
    </xf>
    <xf numFmtId="164" fontId="4" fillId="2" borderId="1" xfId="0" quotePrefix="1" applyNumberFormat="1" applyFont="1" applyFill="1" applyBorder="1" applyAlignment="1">
      <alignment horizontal="center" wrapText="1"/>
    </xf>
    <xf numFmtId="0" fontId="3" fillId="2" borderId="0" xfId="0" applyFont="1" applyFill="1" applyAlignment="1"/>
    <xf numFmtId="164" fontId="4" fillId="2" borderId="1" xfId="0" applyNumberFormat="1" applyFont="1" applyFill="1" applyBorder="1" applyAlignment="1">
      <alignment horizontal="center" wrapText="1"/>
    </xf>
    <xf numFmtId="0" fontId="4" fillId="2" borderId="0" xfId="0" applyFont="1" applyFill="1" applyAlignment="1">
      <alignment horizontal="left" indent="2"/>
    </xf>
    <xf numFmtId="165" fontId="4" fillId="2" borderId="0" xfId="2" applyNumberFormat="1" applyFont="1" applyFill="1" applyBorder="1" applyAlignment="1">
      <alignment wrapText="1"/>
    </xf>
    <xf numFmtId="165" fontId="4" fillId="2" borderId="0" xfId="2" applyNumberFormat="1" applyFont="1" applyFill="1" applyBorder="1" applyAlignment="1"/>
    <xf numFmtId="166" fontId="4" fillId="2" borderId="0" xfId="1" applyNumberFormat="1" applyFont="1" applyFill="1" applyBorder="1" applyAlignment="1">
      <alignment wrapText="1"/>
    </xf>
    <xf numFmtId="166" fontId="4" fillId="2" borderId="0" xfId="1" applyNumberFormat="1" applyFont="1" applyFill="1" applyBorder="1" applyAlignment="1"/>
    <xf numFmtId="0" fontId="4" fillId="2" borderId="0" xfId="0" applyFont="1" applyFill="1" applyAlignment="1">
      <alignment horizontal="left" wrapText="1" indent="5"/>
    </xf>
    <xf numFmtId="0" fontId="4" fillId="2" borderId="0" xfId="0" applyFont="1" applyFill="1" applyAlignment="1">
      <alignment horizontal="left" wrapText="1" indent="2"/>
    </xf>
    <xf numFmtId="44" fontId="4" fillId="2" borderId="2" xfId="2" applyNumberFormat="1" applyFont="1" applyFill="1" applyBorder="1" applyAlignment="1">
      <alignment wrapText="1"/>
    </xf>
    <xf numFmtId="167" fontId="4" fillId="2" borderId="0" xfId="2" applyNumberFormat="1" applyFont="1" applyFill="1" applyBorder="1" applyAlignment="1">
      <alignment wrapText="1"/>
    </xf>
    <xf numFmtId="0" fontId="4" fillId="2" borderId="0" xfId="0" applyFont="1" applyFill="1" applyBorder="1" applyAlignment="1">
      <alignment wrapText="1"/>
    </xf>
    <xf numFmtId="166" fontId="4" fillId="2" borderId="2" xfId="1" applyNumberFormat="1" applyFont="1" applyFill="1" applyBorder="1" applyAlignment="1">
      <alignment wrapText="1"/>
    </xf>
    <xf numFmtId="0" fontId="4" fillId="2" borderId="0" xfId="0" applyFont="1" applyFill="1" applyAlignment="1">
      <alignment wrapText="1"/>
    </xf>
    <xf numFmtId="0" fontId="4" fillId="2" borderId="0" xfId="0" applyFont="1" applyFill="1" applyAlignment="1">
      <alignment horizontal="center"/>
    </xf>
    <xf numFmtId="0" fontId="3" fillId="2" borderId="0" xfId="0" applyFont="1" applyFill="1" applyAlignment="1">
      <alignment horizontal="center" wrapText="1"/>
    </xf>
    <xf numFmtId="164" fontId="4" fillId="2" borderId="0" xfId="0" quotePrefix="1" applyNumberFormat="1" applyFont="1" applyFill="1" applyBorder="1" applyAlignment="1">
      <alignment horizontal="center" wrapText="1"/>
    </xf>
    <xf numFmtId="164" fontId="4" fillId="2" borderId="0" xfId="0" applyNumberFormat="1" applyFont="1" applyFill="1" applyBorder="1" applyAlignment="1">
      <alignment horizontal="center" wrapText="1"/>
    </xf>
    <xf numFmtId="168" fontId="4" fillId="2" borderId="0" xfId="2" applyNumberFormat="1" applyFont="1" applyFill="1" applyBorder="1" applyAlignment="1">
      <alignment wrapText="1"/>
    </xf>
    <xf numFmtId="0" fontId="4" fillId="2" borderId="0" xfId="0" applyFont="1" applyFill="1" applyBorder="1"/>
    <xf numFmtId="0" fontId="4" fillId="2" borderId="0" xfId="0" quotePrefix="1" applyFont="1" applyFill="1" applyBorder="1" applyAlignment="1">
      <alignment horizontal="center"/>
    </xf>
    <xf numFmtId="0" fontId="4" fillId="2" borderId="0" xfId="0" applyFont="1" applyFill="1" applyBorder="1" applyAlignment="1">
      <alignment horizontal="center"/>
    </xf>
    <xf numFmtId="164" fontId="4" fillId="2" borderId="0" xfId="0" applyNumberFormat="1" applyFont="1" applyFill="1" applyBorder="1"/>
    <xf numFmtId="164" fontId="4" fillId="2" borderId="0" xfId="0" quotePrefix="1" applyNumberFormat="1" applyFont="1" applyFill="1" applyBorder="1" applyAlignment="1">
      <alignment horizontal="center"/>
    </xf>
    <xf numFmtId="165" fontId="4" fillId="2" borderId="0" xfId="2" applyNumberFormat="1" applyFont="1" applyFill="1" applyBorder="1"/>
    <xf numFmtId="0" fontId="4" fillId="2" borderId="0" xfId="0" quotePrefix="1" applyFont="1" applyFill="1" applyAlignment="1">
      <alignment wrapText="1"/>
    </xf>
    <xf numFmtId="0" fontId="4" fillId="2" borderId="0" xfId="0" applyFont="1" applyFill="1" applyAlignment="1">
      <alignment horizontal="left"/>
    </xf>
    <xf numFmtId="0" fontId="4" fillId="2" borderId="0" xfId="0" applyFont="1" applyFill="1" applyAlignment="1">
      <alignment horizontal="left" vertical="center"/>
    </xf>
    <xf numFmtId="169" fontId="4" fillId="2" borderId="3" xfId="1" applyNumberFormat="1" applyFont="1" applyFill="1" applyBorder="1" applyAlignment="1">
      <alignment wrapText="1"/>
    </xf>
    <xf numFmtId="169" fontId="4" fillId="2" borderId="0" xfId="1" applyNumberFormat="1" applyFont="1" applyFill="1" applyBorder="1" applyAlignment="1">
      <alignment wrapText="1"/>
    </xf>
    <xf numFmtId="169" fontId="4" fillId="2" borderId="0" xfId="1" applyNumberFormat="1" applyFont="1" applyFill="1" applyBorder="1" applyAlignment="1"/>
    <xf numFmtId="166" fontId="4" fillId="2" borderId="0" xfId="1" applyNumberFormat="1" applyFont="1" applyFill="1" applyBorder="1" applyAlignment="1">
      <alignment vertical="center" wrapText="1"/>
    </xf>
    <xf numFmtId="169" fontId="4" fillId="2" borderId="0" xfId="0" applyNumberFormat="1" applyFont="1" applyFill="1" applyBorder="1" applyAlignment="1">
      <alignment vertical="center" wrapText="1"/>
    </xf>
    <xf numFmtId="169" fontId="4" fillId="2" borderId="0" xfId="0" applyNumberFormat="1" applyFont="1" applyFill="1" applyBorder="1" applyAlignment="1">
      <alignment wrapText="1"/>
    </xf>
    <xf numFmtId="168" fontId="4" fillId="2" borderId="2" xfId="2" applyNumberFormat="1" applyFont="1" applyFill="1" applyBorder="1" applyAlignment="1">
      <alignment horizontal="left"/>
    </xf>
    <xf numFmtId="168" fontId="4" fillId="2" borderId="0" xfId="2" applyNumberFormat="1" applyFont="1" applyFill="1" applyBorder="1" applyAlignment="1">
      <alignment horizontal="centerContinuous"/>
    </xf>
    <xf numFmtId="0" fontId="3" fillId="2" borderId="0" xfId="0" applyFont="1" applyFill="1" applyAlignment="1">
      <alignment horizontal="centerContinuous"/>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168" fontId="5" fillId="2" borderId="0" xfId="2" applyNumberFormat="1" applyFont="1" applyFill="1"/>
    <xf numFmtId="169" fontId="5" fillId="2" borderId="0" xfId="1" applyNumberFormat="1" applyFont="1" applyFill="1"/>
    <xf numFmtId="0" fontId="5" fillId="2" borderId="0" xfId="0" applyFont="1" applyFill="1" applyAlignment="1">
      <alignment horizontal="left" wrapText="1" indent="2"/>
    </xf>
    <xf numFmtId="0" fontId="5" fillId="2" borderId="0" xfId="0" applyFont="1" applyFill="1" applyAlignment="1">
      <alignment horizontal="left" indent="2"/>
    </xf>
    <xf numFmtId="0" fontId="5" fillId="2" borderId="0" xfId="0" applyFont="1" applyFill="1" applyAlignment="1">
      <alignment horizontal="left" wrapText="1" indent="5"/>
    </xf>
    <xf numFmtId="0" fontId="5" fillId="2" borderId="0" xfId="0" applyFont="1" applyFill="1" applyAlignment="1">
      <alignment horizontal="left" indent="5"/>
    </xf>
    <xf numFmtId="0" fontId="6" fillId="2" borderId="0" xfId="0" applyFont="1" applyFill="1" applyAlignment="1">
      <alignment horizontal="centerContinuous" vertical="center"/>
    </xf>
    <xf numFmtId="0" fontId="5" fillId="2" borderId="0" xfId="0" applyFont="1" applyFill="1" applyAlignment="1">
      <alignment horizontal="centerContinuous"/>
    </xf>
    <xf numFmtId="0" fontId="6" fillId="2" borderId="0" xfId="0" applyFont="1" applyFill="1" applyAlignment="1">
      <alignment wrapText="1"/>
    </xf>
    <xf numFmtId="0" fontId="5" fillId="2" borderId="0" xfId="0" applyFont="1" applyFill="1" applyAlignment="1">
      <alignment horizontal="center" wrapText="1"/>
    </xf>
    <xf numFmtId="0" fontId="5" fillId="2" borderId="0" xfId="0" quotePrefix="1" applyFont="1" applyFill="1" applyAlignment="1">
      <alignment horizontal="center"/>
    </xf>
    <xf numFmtId="0" fontId="6" fillId="2" borderId="0" xfId="0" applyFont="1" applyFill="1"/>
    <xf numFmtId="164" fontId="5" fillId="2" borderId="1" xfId="0" quotePrefix="1" applyNumberFormat="1" applyFont="1" applyFill="1" applyBorder="1" applyAlignment="1">
      <alignment horizontal="center" wrapText="1"/>
    </xf>
    <xf numFmtId="0" fontId="6" fillId="2" borderId="0" xfId="0" applyFont="1" applyFill="1" applyAlignment="1"/>
    <xf numFmtId="168" fontId="5" fillId="2" borderId="0" xfId="2" applyNumberFormat="1" applyFont="1" applyFill="1" applyBorder="1" applyAlignment="1">
      <alignment wrapText="1"/>
    </xf>
    <xf numFmtId="168" fontId="5" fillId="2" borderId="0" xfId="2" applyNumberFormat="1" applyFont="1" applyFill="1" applyBorder="1" applyAlignment="1"/>
    <xf numFmtId="169" fontId="5" fillId="2" borderId="0" xfId="1" applyNumberFormat="1" applyFont="1" applyFill="1" applyBorder="1" applyAlignment="1">
      <alignment wrapText="1"/>
    </xf>
    <xf numFmtId="169" fontId="5" fillId="2" borderId="0" xfId="1" applyNumberFormat="1" applyFont="1" applyFill="1" applyBorder="1" applyAlignment="1"/>
    <xf numFmtId="166" fontId="5" fillId="2" borderId="0" xfId="1" applyNumberFormat="1" applyFont="1" applyFill="1" applyBorder="1" applyAlignment="1">
      <alignment wrapText="1"/>
    </xf>
    <xf numFmtId="168" fontId="5" fillId="2" borderId="0" xfId="1" applyNumberFormat="1" applyFont="1" applyFill="1" applyBorder="1" applyAlignment="1"/>
    <xf numFmtId="166" fontId="5" fillId="2" borderId="0" xfId="1" applyNumberFormat="1" applyFont="1" applyFill="1" applyBorder="1" applyAlignment="1"/>
    <xf numFmtId="0" fontId="5" fillId="2" borderId="0" xfId="0" applyFont="1" applyFill="1" applyBorder="1" applyAlignment="1">
      <alignment wrapText="1"/>
    </xf>
    <xf numFmtId="0" fontId="5" fillId="2" borderId="0" xfId="0" applyFont="1" applyFill="1" applyAlignment="1">
      <alignment vertical="center" wrapText="1"/>
    </xf>
    <xf numFmtId="164" fontId="5" fillId="2" borderId="0" xfId="0" applyNumberFormat="1" applyFont="1" applyFill="1"/>
    <xf numFmtId="168" fontId="5" fillId="2" borderId="0" xfId="0" applyNumberFormat="1" applyFont="1" applyFill="1"/>
    <xf numFmtId="37" fontId="5" fillId="2" borderId="0" xfId="0" applyNumberFormat="1" applyFont="1" applyFill="1"/>
    <xf numFmtId="164" fontId="5" fillId="2" borderId="0" xfId="0" applyNumberFormat="1" applyFont="1" applyFill="1" applyAlignment="1">
      <alignment horizontal="center"/>
    </xf>
    <xf numFmtId="43" fontId="6" fillId="2" borderId="0" xfId="1" applyFont="1" applyFill="1"/>
    <xf numFmtId="0" fontId="5" fillId="2" borderId="0" xfId="0" applyFont="1" applyFill="1" applyAlignment="1"/>
    <xf numFmtId="0" fontId="0" fillId="0" borderId="0" xfId="0"/>
    <xf numFmtId="0" fontId="4" fillId="2" borderId="0" xfId="0" applyFont="1" applyFill="1" applyAlignment="1">
      <alignment vertical="center"/>
    </xf>
    <xf numFmtId="0" fontId="4" fillId="2" borderId="0" xfId="0" applyFont="1" applyFill="1" applyAlignment="1">
      <alignment horizontal="center" vertical="center"/>
    </xf>
    <xf numFmtId="0" fontId="0" fillId="0" borderId="0" xfId="0" applyFont="1"/>
    <xf numFmtId="0" fontId="8" fillId="0" borderId="0" xfId="0" applyFont="1"/>
    <xf numFmtId="0" fontId="5" fillId="0" borderId="0" xfId="0" applyFont="1" applyBorder="1" applyAlignment="1"/>
    <xf numFmtId="0" fontId="5" fillId="0" borderId="0" xfId="0" applyNumberFormat="1" applyFont="1" applyBorder="1" applyAlignment="1"/>
    <xf numFmtId="0" fontId="6" fillId="2" borderId="0" xfId="0" applyNumberFormat="1" applyFont="1" applyFill="1" applyBorder="1" applyAlignment="1"/>
    <xf numFmtId="0" fontId="6" fillId="0" borderId="0" xfId="0" applyNumberFormat="1" applyFont="1" applyBorder="1" applyAlignment="1"/>
    <xf numFmtId="0" fontId="5" fillId="2" borderId="0" xfId="0" applyFont="1" applyFill="1" applyBorder="1" applyAlignment="1">
      <alignment horizontal="left" vertical="center"/>
    </xf>
    <xf numFmtId="0" fontId="5" fillId="2" borderId="0" xfId="0" applyNumberFormat="1" applyFont="1" applyFill="1" applyBorder="1" applyAlignment="1">
      <alignment vertical="center"/>
    </xf>
    <xf numFmtId="166" fontId="5" fillId="0" borderId="0" xfId="1" applyNumberFormat="1" applyFont="1" applyBorder="1" applyAlignment="1"/>
    <xf numFmtId="0" fontId="5" fillId="0" borderId="0" xfId="2" applyNumberFormat="1" applyFont="1" applyBorder="1" applyAlignment="1"/>
    <xf numFmtId="0" fontId="5" fillId="2" borderId="0" xfId="0" applyFont="1" applyFill="1" applyBorder="1" applyAlignment="1">
      <alignment horizontal="left" vertical="center" indent="1"/>
    </xf>
    <xf numFmtId="166" fontId="5" fillId="0" borderId="0" xfId="1" applyNumberFormat="1" applyFont="1" applyBorder="1" applyAlignment="1">
      <alignment horizontal="right"/>
    </xf>
    <xf numFmtId="169" fontId="5" fillId="0" borderId="0" xfId="1" applyNumberFormat="1" applyFont="1" applyBorder="1" applyAlignment="1">
      <alignment horizontal="right"/>
    </xf>
    <xf numFmtId="0" fontId="5" fillId="0" borderId="0" xfId="0" quotePrefix="1" applyNumberFormat="1" applyFont="1" applyBorder="1" applyAlignment="1"/>
    <xf numFmtId="0" fontId="5" fillId="0" borderId="0" xfId="1" quotePrefix="1" applyNumberFormat="1" applyFont="1" applyBorder="1" applyAlignment="1"/>
    <xf numFmtId="0" fontId="5" fillId="2" borderId="0" xfId="0" applyFont="1" applyFill="1" applyBorder="1" applyAlignment="1">
      <alignment horizontal="left" vertical="center" wrapText="1"/>
    </xf>
    <xf numFmtId="0" fontId="5" fillId="2" borderId="0" xfId="0" applyNumberFormat="1" applyFont="1" applyFill="1" applyBorder="1" applyAlignment="1">
      <alignment vertical="center" wrapText="1"/>
    </xf>
    <xf numFmtId="44" fontId="5" fillId="0" borderId="0" xfId="2" applyFont="1" applyBorder="1" applyAlignment="1">
      <alignment horizontal="right"/>
    </xf>
    <xf numFmtId="0" fontId="5" fillId="0" borderId="0" xfId="2" quotePrefix="1" applyNumberFormat="1" applyFont="1" applyBorder="1" applyAlignment="1"/>
    <xf numFmtId="43" fontId="5" fillId="0" borderId="0" xfId="1" applyFont="1" applyBorder="1" applyAlignment="1">
      <alignment horizontal="right"/>
    </xf>
    <xf numFmtId="0" fontId="8" fillId="0" borderId="0" xfId="0" applyFont="1" applyBorder="1"/>
    <xf numFmtId="0" fontId="3" fillId="2" borderId="0" xfId="0" applyFont="1" applyFill="1" applyBorder="1" applyAlignment="1">
      <alignment horizontal="center" vertical="center"/>
    </xf>
    <xf numFmtId="0" fontId="5" fillId="2" borderId="0" xfId="0" applyFont="1" applyFill="1" applyBorder="1" applyAlignment="1"/>
    <xf numFmtId="164" fontId="5" fillId="2" borderId="0" xfId="0" quotePrefix="1" applyNumberFormat="1" applyFont="1" applyFill="1" applyBorder="1" applyAlignment="1">
      <alignment horizontal="center"/>
    </xf>
    <xf numFmtId="164" fontId="5" fillId="2" borderId="0" xfId="0" quotePrefix="1" applyNumberFormat="1" applyFont="1" applyFill="1" applyBorder="1" applyAlignment="1">
      <alignment horizontal="center" wrapText="1"/>
    </xf>
    <xf numFmtId="0" fontId="5" fillId="2" borderId="0" xfId="0" applyFont="1" applyFill="1" applyAlignment="1">
      <alignment vertical="center"/>
    </xf>
    <xf numFmtId="0" fontId="6" fillId="2" borderId="0" xfId="0" applyFont="1" applyFill="1" applyBorder="1" applyAlignment="1">
      <alignment horizontal="center" vertical="center"/>
    </xf>
    <xf numFmtId="0" fontId="5" fillId="2" borderId="0" xfId="0" applyFont="1" applyFill="1" applyAlignment="1">
      <alignment horizontal="center" vertical="center"/>
    </xf>
    <xf numFmtId="170" fontId="5" fillId="2" borderId="0" xfId="1" applyNumberFormat="1" applyFont="1" applyFill="1" applyBorder="1" applyAlignment="1">
      <alignment horizontal="right" wrapText="1"/>
    </xf>
    <xf numFmtId="0" fontId="5" fillId="2" borderId="0" xfId="0" applyFont="1" applyFill="1" applyBorder="1" applyAlignment="1">
      <alignment horizontal="centerContinuous"/>
    </xf>
    <xf numFmtId="44" fontId="5" fillId="2" borderId="0" xfId="2" applyNumberFormat="1" applyFont="1" applyFill="1" applyBorder="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5" fillId="2" borderId="0" xfId="0" applyFont="1" applyFill="1" applyAlignment="1">
      <alignment horizontal="centerContinuous"/>
    </xf>
    <xf numFmtId="0" fontId="5" fillId="2" borderId="0" xfId="0" quotePrefix="1" applyFont="1" applyFill="1" applyAlignment="1">
      <alignment horizontal="center"/>
    </xf>
    <xf numFmtId="164" fontId="5" fillId="2" borderId="1" xfId="0" quotePrefix="1" applyNumberFormat="1" applyFont="1" applyFill="1" applyBorder="1" applyAlignment="1">
      <alignment horizontal="center"/>
    </xf>
    <xf numFmtId="1" fontId="5" fillId="2" borderId="1" xfId="0" quotePrefix="1" applyNumberFormat="1" applyFont="1" applyFill="1" applyBorder="1" applyAlignment="1">
      <alignment horizontal="center"/>
    </xf>
    <xf numFmtId="0" fontId="6" fillId="2" borderId="0" xfId="0" applyFont="1" applyFill="1" applyAlignment="1">
      <alignment vertical="center" wrapText="1"/>
    </xf>
    <xf numFmtId="0" fontId="6" fillId="2" borderId="0" xfId="0" applyFont="1" applyFill="1" applyAlignment="1">
      <alignment vertical="center"/>
    </xf>
    <xf numFmtId="0" fontId="5" fillId="2" borderId="0" xfId="0" applyFont="1" applyFill="1" applyAlignment="1">
      <alignment horizontal="center"/>
    </xf>
    <xf numFmtId="0" fontId="5" fillId="2" borderId="0" xfId="0" applyFont="1" applyFill="1" applyAlignment="1">
      <alignment wrapText="1"/>
    </xf>
    <xf numFmtId="1" fontId="5" fillId="2" borderId="0" xfId="0" quotePrefix="1" applyNumberFormat="1" applyFont="1" applyFill="1" applyBorder="1" applyAlignment="1">
      <alignment horizontal="center"/>
    </xf>
    <xf numFmtId="169" fontId="5" fillId="2" borderId="0" xfId="1" applyNumberFormat="1" applyFont="1" applyFill="1" applyBorder="1"/>
    <xf numFmtId="168" fontId="5" fillId="2" borderId="0" xfId="2" applyNumberFormat="1" applyFont="1" applyFill="1" applyBorder="1"/>
    <xf numFmtId="0" fontId="9" fillId="2" borderId="0" xfId="0" applyFont="1" applyFill="1" applyBorder="1" applyAlignment="1">
      <alignment vertical="center" wrapText="1"/>
    </xf>
    <xf numFmtId="0" fontId="6" fillId="2" borderId="0" xfId="0" applyNumberFormat="1" applyFont="1" applyFill="1" applyBorder="1" applyAlignment="1">
      <alignment horizontal="center"/>
    </xf>
    <xf numFmtId="0" fontId="6" fillId="0" borderId="0" xfId="0" applyNumberFormat="1" applyFont="1" applyBorder="1" applyAlignment="1">
      <alignment horizontal="center"/>
    </xf>
    <xf numFmtId="168" fontId="5" fillId="0" borderId="0" xfId="2" applyNumberFormat="1" applyFont="1" applyBorder="1" applyAlignment="1">
      <alignment horizontal="right"/>
    </xf>
    <xf numFmtId="0" fontId="5" fillId="0" borderId="0" xfId="0" applyFont="1" applyFill="1"/>
    <xf numFmtId="168" fontId="5" fillId="0" borderId="0" xfId="2" applyNumberFormat="1" applyFont="1" applyFill="1"/>
    <xf numFmtId="169" fontId="5" fillId="0" borderId="0" xfId="1" applyNumberFormat="1" applyFont="1" applyFill="1"/>
    <xf numFmtId="168" fontId="5" fillId="0" borderId="0" xfId="2" applyNumberFormat="1" applyFont="1" applyFill="1" applyBorder="1" applyAlignment="1">
      <alignment wrapText="1"/>
    </xf>
    <xf numFmtId="169" fontId="5" fillId="0" borderId="0" xfId="1" applyNumberFormat="1" applyFont="1" applyFill="1" applyBorder="1" applyAlignment="1">
      <alignment wrapText="1"/>
    </xf>
    <xf numFmtId="169" fontId="5" fillId="0" borderId="3" xfId="1" applyNumberFormat="1" applyFont="1" applyFill="1" applyBorder="1" applyAlignment="1">
      <alignment wrapText="1"/>
    </xf>
    <xf numFmtId="166" fontId="5" fillId="0" borderId="0" xfId="1" applyNumberFormat="1" applyFont="1" applyFill="1" applyBorder="1" applyAlignment="1">
      <alignment wrapText="1"/>
    </xf>
    <xf numFmtId="168" fontId="5" fillId="0" borderId="4" xfId="2" applyNumberFormat="1" applyFont="1" applyFill="1" applyBorder="1" applyAlignment="1">
      <alignment wrapText="1"/>
    </xf>
    <xf numFmtId="44" fontId="5" fillId="0" borderId="2" xfId="2" applyNumberFormat="1" applyFont="1" applyFill="1" applyBorder="1" applyAlignment="1">
      <alignment wrapText="1"/>
    </xf>
    <xf numFmtId="44" fontId="5" fillId="0" borderId="0" xfId="2" applyNumberFormat="1" applyFont="1" applyFill="1" applyBorder="1" applyAlignment="1">
      <alignment wrapText="1"/>
    </xf>
    <xf numFmtId="166" fontId="5" fillId="0" borderId="2" xfId="1" applyNumberFormat="1" applyFont="1" applyFill="1" applyBorder="1" applyAlignment="1">
      <alignment wrapText="1"/>
    </xf>
    <xf numFmtId="169" fontId="5" fillId="0" borderId="1" xfId="1" applyNumberFormat="1" applyFont="1" applyFill="1" applyBorder="1"/>
    <xf numFmtId="168" fontId="5" fillId="0" borderId="2" xfId="2" applyNumberFormat="1" applyFont="1" applyFill="1" applyBorder="1"/>
    <xf numFmtId="166" fontId="5" fillId="0" borderId="0" xfId="1" applyNumberFormat="1" applyFont="1" applyFill="1" applyBorder="1" applyAlignment="1"/>
    <xf numFmtId="168" fontId="5" fillId="0" borderId="3" xfId="2" applyNumberFormat="1" applyFont="1" applyFill="1" applyBorder="1" applyAlignment="1">
      <alignment horizontal="right"/>
    </xf>
    <xf numFmtId="166" fontId="5" fillId="0" borderId="0" xfId="1" applyNumberFormat="1" applyFont="1" applyFill="1" applyBorder="1" applyAlignment="1">
      <alignment horizontal="right"/>
    </xf>
    <xf numFmtId="169" fontId="5" fillId="0" borderId="0" xfId="1" applyNumberFormat="1" applyFont="1" applyFill="1" applyBorder="1" applyAlignment="1">
      <alignment horizontal="right"/>
    </xf>
    <xf numFmtId="168" fontId="5" fillId="0" borderId="4" xfId="2" applyNumberFormat="1" applyFont="1" applyFill="1" applyBorder="1" applyAlignment="1">
      <alignment horizontal="right"/>
    </xf>
    <xf numFmtId="44" fontId="5" fillId="0" borderId="0" xfId="2" applyFont="1" applyFill="1" applyBorder="1" applyAlignment="1">
      <alignment horizontal="right"/>
    </xf>
    <xf numFmtId="43" fontId="5" fillId="0" borderId="0" xfId="1" applyFont="1" applyFill="1" applyBorder="1" applyAlignment="1">
      <alignment horizontal="right"/>
    </xf>
    <xf numFmtId="44" fontId="5" fillId="0" borderId="4" xfId="2" applyFont="1" applyFill="1" applyBorder="1" applyAlignment="1">
      <alignment horizontal="right"/>
    </xf>
    <xf numFmtId="0" fontId="5" fillId="0" borderId="0" xfId="0" applyFont="1" applyFill="1" applyAlignment="1">
      <alignment wrapText="1"/>
    </xf>
    <xf numFmtId="168" fontId="5" fillId="0" borderId="0" xfId="2" applyNumberFormat="1" applyFont="1" applyFill="1" applyBorder="1" applyAlignment="1">
      <alignment horizontal="right"/>
    </xf>
    <xf numFmtId="0" fontId="0" fillId="0" borderId="0" xfId="0" applyFill="1"/>
    <xf numFmtId="0" fontId="8" fillId="0" borderId="0" xfId="0" applyFont="1" applyFill="1" applyBorder="1"/>
    <xf numFmtId="0" fontId="5" fillId="0" borderId="0" xfId="2" applyNumberFormat="1" applyFont="1" applyFill="1" applyBorder="1" applyAlignment="1"/>
    <xf numFmtId="0" fontId="6" fillId="0" borderId="0" xfId="0" applyFont="1" applyFill="1" applyAlignment="1">
      <alignment wrapText="1"/>
    </xf>
    <xf numFmtId="0" fontId="5" fillId="2" borderId="0" xfId="0" applyFont="1" applyFill="1" applyAlignment="1"/>
    <xf numFmtId="0" fontId="5" fillId="2" borderId="0" xfId="0" applyFont="1" applyFill="1" applyAlignment="1">
      <alignment wrapText="1"/>
    </xf>
    <xf numFmtId="168" fontId="5" fillId="2" borderId="0" xfId="2" quotePrefix="1" applyNumberFormat="1" applyFont="1" applyFill="1" applyBorder="1" applyAlignment="1">
      <alignment horizontal="center" wrapText="1"/>
    </xf>
    <xf numFmtId="43" fontId="6" fillId="2" borderId="0" xfId="1" applyFont="1" applyFill="1" applyAlignment="1">
      <alignment wrapText="1"/>
    </xf>
    <xf numFmtId="169" fontId="5" fillId="2" borderId="1" xfId="1" quotePrefix="1" applyNumberFormat="1" applyFont="1" applyFill="1" applyBorder="1" applyAlignment="1">
      <alignment horizontal="center" wrapText="1"/>
    </xf>
    <xf numFmtId="171" fontId="5" fillId="2" borderId="1" xfId="1" quotePrefix="1" applyNumberFormat="1" applyFont="1" applyFill="1" applyBorder="1" applyAlignment="1">
      <alignment horizontal="center" wrapText="1"/>
    </xf>
    <xf numFmtId="169" fontId="5" fillId="2" borderId="0" xfId="1" quotePrefix="1" applyNumberFormat="1" applyFont="1" applyFill="1" applyBorder="1" applyAlignment="1">
      <alignment horizontal="center" wrapText="1"/>
    </xf>
    <xf numFmtId="171" fontId="5" fillId="2" borderId="0" xfId="1" quotePrefix="1" applyNumberFormat="1" applyFont="1" applyFill="1" applyBorder="1" applyAlignment="1">
      <alignment horizontal="center" wrapText="1"/>
    </xf>
    <xf numFmtId="0" fontId="5" fillId="2" borderId="0" xfId="0" applyFont="1" applyFill="1" applyAlignment="1"/>
    <xf numFmtId="0" fontId="5" fillId="2" borderId="0" xfId="0" applyFont="1" applyFill="1" applyAlignment="1">
      <alignment wrapText="1"/>
    </xf>
    <xf numFmtId="0" fontId="5" fillId="2" borderId="0" xfId="0" applyFont="1" applyFill="1" applyBorder="1"/>
    <xf numFmtId="172" fontId="0" fillId="0" borderId="0" xfId="6" applyNumberFormat="1" applyFont="1"/>
    <xf numFmtId="173" fontId="5" fillId="2" borderId="1" xfId="1" quotePrefix="1" applyNumberFormat="1" applyFont="1" applyFill="1" applyBorder="1" applyAlignment="1">
      <alignment horizontal="center" wrapText="1"/>
    </xf>
    <xf numFmtId="173" fontId="5" fillId="2" borderId="0" xfId="1" quotePrefix="1" applyNumberFormat="1" applyFont="1" applyFill="1" applyBorder="1" applyAlignment="1">
      <alignment horizontal="center" wrapText="1"/>
    </xf>
    <xf numFmtId="0" fontId="11" fillId="0" borderId="0" xfId="0" applyFont="1" applyFill="1" applyBorder="1" applyAlignment="1">
      <alignment horizontal="left" vertical="center" wrapText="1"/>
    </xf>
    <xf numFmtId="43" fontId="11" fillId="0" borderId="0" xfId="1" applyFont="1" applyFill="1" applyBorder="1" applyAlignment="1">
      <alignment horizontal="right"/>
    </xf>
    <xf numFmtId="166" fontId="11" fillId="0" borderId="0" xfId="1" applyNumberFormat="1" applyFont="1" applyFill="1" applyBorder="1" applyAlignment="1"/>
    <xf numFmtId="44" fontId="11" fillId="0" borderId="0" xfId="2" applyFont="1" applyFill="1" applyBorder="1" applyAlignment="1">
      <alignment horizontal="right"/>
    </xf>
    <xf numFmtId="166" fontId="5" fillId="0" borderId="0" xfId="1" applyNumberFormat="1" applyFont="1" applyFill="1" applyBorder="1" applyAlignment="1">
      <alignment horizontal="center"/>
    </xf>
    <xf numFmtId="44" fontId="0" fillId="0" borderId="0" xfId="2" applyNumberFormat="1" applyFont="1"/>
    <xf numFmtId="43" fontId="0" fillId="0" borderId="0" xfId="1" applyFont="1"/>
    <xf numFmtId="166" fontId="0" fillId="0" borderId="0" xfId="1" applyNumberFormat="1" applyFont="1"/>
    <xf numFmtId="0" fontId="5" fillId="2" borderId="1" xfId="0" applyFont="1" applyFill="1" applyBorder="1" applyAlignment="1">
      <alignment horizontal="center"/>
    </xf>
    <xf numFmtId="0" fontId="5" fillId="2" borderId="0" xfId="0" applyFont="1" applyFill="1" applyAlignment="1">
      <alignment wrapText="1"/>
    </xf>
    <xf numFmtId="0" fontId="5" fillId="2" borderId="0" xfId="0" applyFont="1" applyFill="1" applyAlignment="1">
      <alignment horizontal="center"/>
    </xf>
    <xf numFmtId="0" fontId="5" fillId="2" borderId="0" xfId="0" applyFont="1" applyFill="1" applyBorder="1" applyAlignment="1">
      <alignment horizontal="center"/>
    </xf>
    <xf numFmtId="0" fontId="5" fillId="0" borderId="1" xfId="0" applyFont="1" applyFill="1" applyBorder="1" applyAlignment="1">
      <alignment horizont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5" fillId="2" borderId="0" xfId="0" applyFont="1" applyFill="1" applyAlignment="1"/>
    <xf numFmtId="0" fontId="4" fillId="2" borderId="0" xfId="0" applyFont="1" applyFill="1" applyAlignment="1">
      <alignment wrapText="1"/>
    </xf>
    <xf numFmtId="0" fontId="4" fillId="2" borderId="0" xfId="0" applyFont="1" applyFill="1" applyAlignment="1">
      <alignment horizontal="center"/>
    </xf>
    <xf numFmtId="0" fontId="3" fillId="2" borderId="0" xfId="0" applyFont="1" applyFill="1" applyAlignment="1">
      <alignment horizontal="center"/>
    </xf>
    <xf numFmtId="0" fontId="6" fillId="2" borderId="0" xfId="0" applyFont="1" applyFill="1" applyAlignment="1">
      <alignment horizontal="center"/>
    </xf>
    <xf numFmtId="0" fontId="9" fillId="0" borderId="0" xfId="0" applyFont="1" applyFill="1" applyBorder="1" applyAlignment="1">
      <alignment vertical="center" wrapText="1"/>
    </xf>
    <xf numFmtId="0" fontId="9" fillId="2" borderId="0" xfId="0" applyFont="1" applyFill="1" applyBorder="1" applyAlignment="1">
      <alignment vertical="center" wrapText="1"/>
    </xf>
    <xf numFmtId="0" fontId="6" fillId="2" borderId="1" xfId="0" applyNumberFormat="1" applyFont="1" applyFill="1" applyBorder="1" applyAlignment="1">
      <alignment horizontal="center"/>
    </xf>
    <xf numFmtId="0" fontId="9" fillId="0" borderId="0" xfId="0" applyFont="1" applyFill="1" applyBorder="1" applyAlignment="1">
      <alignment horizontal="left" vertical="top" wrapText="1"/>
    </xf>
    <xf numFmtId="0" fontId="9" fillId="2" borderId="0" xfId="0" applyFont="1" applyFill="1" applyBorder="1" applyAlignment="1">
      <alignment horizontal="left" vertical="top" wrapText="1"/>
    </xf>
  </cellXfs>
  <cellStyles count="7">
    <cellStyle name="Comma" xfId="1" builtinId="3"/>
    <cellStyle name="Comma 2" xfId="3"/>
    <cellStyle name="Currency" xfId="2" builtinId="4"/>
    <cellStyle name="Normal" xfId="0" builtinId="0"/>
    <cellStyle name="Normal 2" xfId="4"/>
    <cellStyle name="Normal 3"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showGridLines="0" tabSelected="1" zoomScaleNormal="100" workbookViewId="0">
      <selection activeCell="O11" sqref="O11"/>
    </sheetView>
  </sheetViews>
  <sheetFormatPr defaultColWidth="9.140625" defaultRowHeight="12.75" x14ac:dyDescent="0.2"/>
  <cols>
    <col min="1" max="1" width="36.5703125" style="52" customWidth="1"/>
    <col min="2" max="2" width="1.7109375" style="52" customWidth="1"/>
    <col min="3" max="3" width="10.42578125" style="52" bestFit="1" customWidth="1"/>
    <col min="4" max="4" width="12" style="52" customWidth="1"/>
    <col min="5" max="5" width="10.28515625" style="52" customWidth="1"/>
    <col min="6" max="6" width="12" style="52" customWidth="1"/>
    <col min="7" max="7" width="10.7109375" style="118" customWidth="1"/>
    <col min="8" max="8" width="12" style="52" customWidth="1"/>
    <col min="9" max="9" width="3.7109375" style="52" customWidth="1"/>
    <col min="10" max="10" width="12" style="52" customWidth="1"/>
    <col min="11" max="11" width="0.85546875" style="52" customWidth="1"/>
    <col min="12" max="12" width="3" style="52" customWidth="1"/>
    <col min="13" max="14" width="9.140625" style="52"/>
    <col min="15" max="15" width="13.7109375" style="52" bestFit="1" customWidth="1"/>
    <col min="16" max="16" width="1.28515625" style="52" customWidth="1"/>
    <col min="17" max="17" width="13.7109375" style="52" bestFit="1" customWidth="1"/>
    <col min="18" max="18" width="9.140625" style="52"/>
    <col min="19" max="19" width="13.7109375" style="52" bestFit="1" customWidth="1"/>
    <col min="20" max="20" width="4.140625" style="52" customWidth="1"/>
    <col min="21" max="21" width="13.7109375" style="52" bestFit="1" customWidth="1"/>
    <col min="22" max="16384" width="9.140625" style="52"/>
  </cols>
  <sheetData>
    <row r="1" spans="1:18" x14ac:dyDescent="0.2">
      <c r="A1" s="192"/>
      <c r="B1" s="192"/>
      <c r="C1" s="192"/>
      <c r="D1" s="192"/>
      <c r="E1" s="192"/>
      <c r="F1" s="192"/>
      <c r="G1" s="192"/>
      <c r="H1" s="192"/>
      <c r="I1" s="192"/>
      <c r="J1" s="192"/>
      <c r="K1" s="83"/>
    </row>
    <row r="2" spans="1:18" x14ac:dyDescent="0.2">
      <c r="A2" s="190" t="s">
        <v>59</v>
      </c>
      <c r="B2" s="190"/>
      <c r="C2" s="190"/>
      <c r="D2" s="190"/>
      <c r="E2" s="190"/>
      <c r="F2" s="190"/>
      <c r="G2" s="190"/>
      <c r="H2" s="190"/>
      <c r="I2" s="190"/>
      <c r="J2" s="190"/>
      <c r="K2" s="126"/>
      <c r="L2" s="126"/>
    </row>
    <row r="3" spans="1:18" x14ac:dyDescent="0.2">
      <c r="A3" s="190" t="s">
        <v>60</v>
      </c>
      <c r="B3" s="190"/>
      <c r="C3" s="190"/>
      <c r="D3" s="190"/>
      <c r="E3" s="190"/>
      <c r="F3" s="190"/>
      <c r="G3" s="190"/>
      <c r="H3" s="190"/>
      <c r="I3" s="190"/>
      <c r="J3" s="190"/>
      <c r="K3" s="126"/>
      <c r="L3" s="126"/>
    </row>
    <row r="4" spans="1:18" ht="12.75" customHeight="1" x14ac:dyDescent="0.2">
      <c r="A4" s="191" t="s">
        <v>45</v>
      </c>
      <c r="B4" s="191"/>
      <c r="C4" s="191"/>
      <c r="D4" s="191"/>
      <c r="E4" s="191"/>
      <c r="F4" s="191"/>
      <c r="G4" s="191"/>
      <c r="H4" s="191"/>
      <c r="I4" s="191"/>
      <c r="J4" s="191"/>
      <c r="K4" s="125"/>
      <c r="L4" s="125"/>
    </row>
    <row r="5" spans="1:18" ht="16.5" customHeight="1" x14ac:dyDescent="0.2">
      <c r="A5" s="186"/>
      <c r="B5" s="186"/>
      <c r="C5" s="63"/>
      <c r="D5" s="54"/>
      <c r="E5" s="63"/>
      <c r="F5" s="63"/>
      <c r="G5" s="63"/>
      <c r="H5" s="63"/>
      <c r="I5" s="63"/>
      <c r="J5" s="63"/>
      <c r="K5" s="54"/>
      <c r="L5" s="64"/>
    </row>
    <row r="6" spans="1:18" s="66" customFormat="1" x14ac:dyDescent="0.2">
      <c r="A6" s="186"/>
      <c r="B6" s="186"/>
      <c r="C6" s="109"/>
      <c r="D6" s="187" t="s">
        <v>3</v>
      </c>
      <c r="E6" s="187"/>
      <c r="F6" s="187"/>
      <c r="G6" s="63"/>
      <c r="H6" s="187" t="s">
        <v>74</v>
      </c>
      <c r="I6" s="187"/>
      <c r="J6" s="187"/>
      <c r="K6" s="83"/>
      <c r="L6" s="83"/>
    </row>
    <row r="7" spans="1:18" s="66" customFormat="1" ht="12.75" customHeight="1" x14ac:dyDescent="0.2">
      <c r="A7" s="186"/>
      <c r="B7" s="186"/>
      <c r="C7" s="109"/>
      <c r="D7" s="188" t="s">
        <v>77</v>
      </c>
      <c r="E7" s="188"/>
      <c r="F7" s="188"/>
      <c r="G7" s="63"/>
      <c r="H7" s="188" t="str">
        <f>D7</f>
        <v>September 30,</v>
      </c>
      <c r="I7" s="188"/>
      <c r="J7" s="188"/>
      <c r="K7" s="83"/>
    </row>
    <row r="8" spans="1:18" s="66" customFormat="1" ht="12.75" customHeight="1" x14ac:dyDescent="0.2">
      <c r="A8" s="186"/>
      <c r="B8" s="186"/>
      <c r="C8" s="109"/>
      <c r="D8" s="185" t="s">
        <v>11</v>
      </c>
      <c r="E8" s="185"/>
      <c r="F8" s="185"/>
      <c r="G8" s="63"/>
      <c r="H8" s="189" t="s">
        <v>11</v>
      </c>
      <c r="I8" s="189"/>
      <c r="J8" s="189"/>
      <c r="K8" s="109"/>
      <c r="L8" s="83"/>
    </row>
    <row r="9" spans="1:18" s="66" customFormat="1" ht="12.75" customHeight="1" x14ac:dyDescent="0.2">
      <c r="A9" s="186"/>
      <c r="B9" s="186"/>
      <c r="C9" s="120"/>
      <c r="D9" s="67" t="s">
        <v>70</v>
      </c>
      <c r="E9" s="111"/>
      <c r="F9" s="67" t="s">
        <v>61</v>
      </c>
      <c r="G9" s="63"/>
      <c r="H9" s="67" t="s">
        <v>70</v>
      </c>
      <c r="I9" s="111"/>
      <c r="J9" s="67" t="s">
        <v>61</v>
      </c>
      <c r="K9" s="111"/>
      <c r="L9" s="109"/>
      <c r="M9" s="83"/>
    </row>
    <row r="10" spans="1:18" s="66" customFormat="1" ht="15" customHeight="1" x14ac:dyDescent="0.2">
      <c r="A10" s="186"/>
      <c r="B10" s="186"/>
      <c r="C10" s="120"/>
      <c r="D10" s="111"/>
      <c r="E10" s="111"/>
      <c r="F10" s="111"/>
      <c r="G10" s="63"/>
      <c r="H10" s="111"/>
      <c r="I10" s="111"/>
      <c r="J10" s="111"/>
      <c r="K10" s="111"/>
      <c r="L10" s="68"/>
      <c r="M10" s="83"/>
      <c r="R10" s="82"/>
    </row>
    <row r="11" spans="1:18" s="66" customFormat="1" ht="12.75" customHeight="1" x14ac:dyDescent="0.2">
      <c r="A11" s="164" t="s">
        <v>65</v>
      </c>
      <c r="B11" s="164"/>
      <c r="C11" s="164"/>
      <c r="D11" s="165">
        <v>52.6</v>
      </c>
      <c r="E11" s="111"/>
      <c r="F11" s="165">
        <v>6.1</v>
      </c>
      <c r="G11" s="166"/>
      <c r="H11" s="165">
        <v>139.4</v>
      </c>
      <c r="I11" s="111"/>
      <c r="J11" s="165">
        <v>6.1</v>
      </c>
    </row>
    <row r="12" spans="1:18" s="66" customFormat="1" ht="12.75" customHeight="1" x14ac:dyDescent="0.2">
      <c r="A12" s="164" t="s">
        <v>66</v>
      </c>
      <c r="B12" s="164"/>
      <c r="C12" s="164"/>
      <c r="D12" s="175">
        <v>10</v>
      </c>
      <c r="E12" s="111"/>
      <c r="F12" s="168">
        <v>0</v>
      </c>
      <c r="G12" s="166"/>
      <c r="H12" s="167">
        <v>40.5</v>
      </c>
      <c r="I12" s="111"/>
      <c r="J12" s="168">
        <v>0</v>
      </c>
    </row>
    <row r="13" spans="1:18" s="66" customFormat="1" ht="12.75" customHeight="1" x14ac:dyDescent="0.2">
      <c r="A13" s="164" t="s">
        <v>67</v>
      </c>
      <c r="B13" s="164"/>
      <c r="C13" s="164"/>
      <c r="D13" s="169">
        <f>SUM(D11:D12)</f>
        <v>62.6</v>
      </c>
      <c r="E13" s="111"/>
      <c r="F13" s="169">
        <f>SUM(F11:F12)</f>
        <v>6.1</v>
      </c>
      <c r="G13" s="166"/>
      <c r="H13" s="169">
        <f>SUM(H11:H12)</f>
        <v>179.9</v>
      </c>
      <c r="I13" s="111"/>
      <c r="J13" s="169">
        <f>SUM(J11:J12)</f>
        <v>6.1</v>
      </c>
    </row>
    <row r="14" spans="1:18" s="66" customFormat="1" x14ac:dyDescent="0.2">
      <c r="A14" s="164" t="s">
        <v>68</v>
      </c>
      <c r="B14" s="54"/>
      <c r="C14" s="120"/>
      <c r="D14" s="157"/>
      <c r="E14" s="157"/>
      <c r="F14" s="157"/>
      <c r="G14" s="162"/>
      <c r="H14" s="157"/>
      <c r="I14" s="157"/>
      <c r="J14" s="157"/>
      <c r="K14" s="76"/>
      <c r="L14" s="54"/>
      <c r="M14" s="83"/>
    </row>
    <row r="15" spans="1:18" s="66" customFormat="1" x14ac:dyDescent="0.2">
      <c r="A15" s="58" t="s">
        <v>69</v>
      </c>
      <c r="B15" s="164"/>
      <c r="C15" s="164"/>
      <c r="D15" s="140">
        <v>9</v>
      </c>
      <c r="E15" s="157"/>
      <c r="F15" s="176">
        <v>1.5</v>
      </c>
      <c r="G15" s="162"/>
      <c r="H15" s="140">
        <v>24.3</v>
      </c>
      <c r="I15" s="157"/>
      <c r="J15" s="176">
        <v>1.5</v>
      </c>
      <c r="K15" s="76"/>
      <c r="L15" s="164"/>
      <c r="M15" s="163"/>
    </row>
    <row r="16" spans="1:18" x14ac:dyDescent="0.2">
      <c r="A16" s="58" t="s">
        <v>63</v>
      </c>
      <c r="B16" s="54"/>
      <c r="C16" s="120"/>
      <c r="D16" s="140">
        <v>28.5</v>
      </c>
      <c r="E16" s="139"/>
      <c r="F16" s="140">
        <v>32.5</v>
      </c>
      <c r="G16" s="162"/>
      <c r="H16" s="140">
        <v>105.2</v>
      </c>
      <c r="I16" s="139"/>
      <c r="J16" s="140">
        <v>75.8</v>
      </c>
      <c r="K16" s="69"/>
      <c r="L16" s="70"/>
      <c r="M16" s="83"/>
    </row>
    <row r="17" spans="1:21" x14ac:dyDescent="0.2">
      <c r="A17" s="58" t="s">
        <v>4</v>
      </c>
      <c r="B17" s="54"/>
      <c r="C17" s="120"/>
      <c r="D17" s="140">
        <v>36.4</v>
      </c>
      <c r="E17" s="140"/>
      <c r="F17" s="140">
        <v>49.5</v>
      </c>
      <c r="G17" s="162"/>
      <c r="H17" s="140">
        <v>126.5</v>
      </c>
      <c r="I17" s="140"/>
      <c r="J17" s="140">
        <v>157.6</v>
      </c>
      <c r="K17" s="71"/>
      <c r="L17" s="72"/>
      <c r="M17" s="83"/>
    </row>
    <row r="18" spans="1:21" ht="13.15" x14ac:dyDescent="0.25">
      <c r="A18" s="59" t="s">
        <v>5</v>
      </c>
      <c r="B18" s="54"/>
      <c r="C18" s="120"/>
      <c r="D18" s="141">
        <f>SUM(D15:D17)</f>
        <v>73.900000000000006</v>
      </c>
      <c r="E18" s="140"/>
      <c r="F18" s="141">
        <f>SUM(F15:F17)</f>
        <v>83.5</v>
      </c>
      <c r="G18" s="162"/>
      <c r="H18" s="141">
        <f>SUM(H15:H17)</f>
        <v>256</v>
      </c>
      <c r="I18" s="140"/>
      <c r="J18" s="141">
        <f>SUM(J15:J17)</f>
        <v>234.89999999999998</v>
      </c>
      <c r="K18" s="71"/>
      <c r="L18" s="72"/>
      <c r="M18" s="83"/>
      <c r="O18" s="173"/>
      <c r="P18" s="173"/>
      <c r="Q18" s="173"/>
      <c r="R18" s="173"/>
      <c r="S18" s="173"/>
      <c r="T18" s="173"/>
      <c r="U18" s="173"/>
    </row>
    <row r="19" spans="1:21" x14ac:dyDescent="0.2">
      <c r="A19" s="54" t="s">
        <v>6</v>
      </c>
      <c r="B19" s="54"/>
      <c r="C19" s="120"/>
      <c r="D19" s="141">
        <f>D13-D18</f>
        <v>-11.300000000000004</v>
      </c>
      <c r="E19" s="140"/>
      <c r="F19" s="141">
        <f>F13-F18</f>
        <v>-77.400000000000006</v>
      </c>
      <c r="G19" s="162"/>
      <c r="H19" s="141">
        <f>H13-H18</f>
        <v>-76.099999999999994</v>
      </c>
      <c r="I19" s="140"/>
      <c r="J19" s="141">
        <f>J13-J18</f>
        <v>-228.79999999999998</v>
      </c>
      <c r="K19" s="71"/>
      <c r="L19" s="72"/>
      <c r="M19" s="83"/>
      <c r="O19" s="118"/>
      <c r="P19" s="118"/>
      <c r="Q19" s="118"/>
      <c r="R19" s="118"/>
      <c r="S19" s="118"/>
      <c r="T19" s="118"/>
      <c r="U19" s="118"/>
    </row>
    <row r="20" spans="1:21" ht="13.15" x14ac:dyDescent="0.25">
      <c r="A20" s="54" t="s">
        <v>7</v>
      </c>
      <c r="B20" s="54"/>
      <c r="C20" s="120"/>
      <c r="D20" s="142"/>
      <c r="E20" s="142"/>
      <c r="F20" s="142"/>
      <c r="G20" s="162"/>
      <c r="H20" s="142"/>
      <c r="I20" s="142"/>
      <c r="J20" s="142"/>
      <c r="K20" s="73"/>
      <c r="L20" s="73"/>
      <c r="M20" s="83"/>
      <c r="O20" s="118"/>
      <c r="P20" s="118"/>
      <c r="Q20" s="118"/>
      <c r="R20" s="118"/>
      <c r="S20" s="118"/>
      <c r="T20" s="118"/>
      <c r="U20" s="118"/>
    </row>
    <row r="21" spans="1:21" x14ac:dyDescent="0.2">
      <c r="A21" s="57" t="s">
        <v>8</v>
      </c>
      <c r="B21" s="54"/>
      <c r="C21" s="120"/>
      <c r="D21" s="140">
        <v>0.6</v>
      </c>
      <c r="E21" s="140"/>
      <c r="F21" s="140">
        <v>0.3</v>
      </c>
      <c r="G21" s="162"/>
      <c r="H21" s="140">
        <v>1.1000000000000001</v>
      </c>
      <c r="I21" s="140"/>
      <c r="J21" s="140">
        <v>1</v>
      </c>
      <c r="K21" s="71"/>
      <c r="L21" s="72"/>
      <c r="M21" s="83"/>
      <c r="O21" s="118"/>
      <c r="P21" s="118"/>
      <c r="Q21" s="118"/>
      <c r="R21" s="118"/>
      <c r="S21" s="118"/>
      <c r="T21" s="118"/>
      <c r="U21" s="118"/>
    </row>
    <row r="22" spans="1:21" s="118" customFormat="1" x14ac:dyDescent="0.2">
      <c r="A22" s="57" t="s">
        <v>71</v>
      </c>
      <c r="B22" s="172"/>
      <c r="C22" s="172"/>
      <c r="D22" s="140">
        <v>-3.5</v>
      </c>
      <c r="E22" s="140"/>
      <c r="F22" s="170">
        <v>0</v>
      </c>
      <c r="G22" s="162"/>
      <c r="H22" s="140">
        <v>-7.2</v>
      </c>
      <c r="I22" s="140"/>
      <c r="J22" s="170">
        <v>0</v>
      </c>
      <c r="K22" s="71"/>
      <c r="L22" s="72"/>
      <c r="M22" s="171"/>
    </row>
    <row r="23" spans="1:21" x14ac:dyDescent="0.2">
      <c r="A23" s="57" t="s">
        <v>72</v>
      </c>
      <c r="B23" s="54"/>
      <c r="C23" s="120"/>
      <c r="D23" s="140">
        <v>0</v>
      </c>
      <c r="E23" s="140"/>
      <c r="F23" s="175">
        <v>-0.1</v>
      </c>
      <c r="G23" s="162"/>
      <c r="H23" s="140">
        <v>-0.7</v>
      </c>
      <c r="I23" s="140"/>
      <c r="J23" s="175">
        <v>-0.1</v>
      </c>
      <c r="K23" s="115"/>
      <c r="L23" s="72"/>
      <c r="M23" s="83"/>
      <c r="O23" s="118"/>
      <c r="P23" s="118"/>
      <c r="Q23" s="118"/>
      <c r="R23" s="118"/>
      <c r="S23" s="118"/>
      <c r="T23" s="118"/>
      <c r="U23" s="118"/>
    </row>
    <row r="24" spans="1:21" x14ac:dyDescent="0.2">
      <c r="A24" s="59" t="s">
        <v>5</v>
      </c>
      <c r="B24" s="54"/>
      <c r="C24" s="120"/>
      <c r="D24" s="141">
        <f>SUM(D21:D23)</f>
        <v>-2.9</v>
      </c>
      <c r="E24" s="140"/>
      <c r="F24" s="141">
        <f>SUM(F21:F23)</f>
        <v>0.19999999999999998</v>
      </c>
      <c r="G24" s="162"/>
      <c r="H24" s="141">
        <f>SUM(H21:H23)</f>
        <v>-6.8</v>
      </c>
      <c r="I24" s="140"/>
      <c r="J24" s="141">
        <f>SUM(J21:J23)</f>
        <v>0.9</v>
      </c>
      <c r="K24" s="71"/>
      <c r="L24" s="72"/>
      <c r="M24" s="83"/>
      <c r="O24" s="118"/>
      <c r="P24" s="118"/>
      <c r="Q24" s="118"/>
      <c r="R24" s="118"/>
      <c r="S24" s="118"/>
      <c r="T24" s="118"/>
      <c r="U24" s="118"/>
    </row>
    <row r="25" spans="1:21" ht="13.5" thickBot="1" x14ac:dyDescent="0.25">
      <c r="A25" s="54" t="s">
        <v>56</v>
      </c>
      <c r="B25" s="54"/>
      <c r="C25" s="120"/>
      <c r="D25" s="143">
        <f>D24+D19</f>
        <v>-14.200000000000005</v>
      </c>
      <c r="E25" s="139"/>
      <c r="F25" s="143">
        <f>F24+F19</f>
        <v>-77.2</v>
      </c>
      <c r="G25" s="162"/>
      <c r="H25" s="143">
        <f>H24+H19</f>
        <v>-82.899999999999991</v>
      </c>
      <c r="I25" s="139"/>
      <c r="J25" s="143">
        <f>J24+J19</f>
        <v>-227.89999999999998</v>
      </c>
      <c r="K25" s="69"/>
      <c r="L25" s="74"/>
      <c r="M25" s="83"/>
      <c r="O25" s="118"/>
      <c r="P25" s="118"/>
      <c r="Q25" s="118"/>
      <c r="R25" s="118"/>
      <c r="S25" s="118"/>
      <c r="T25" s="118"/>
      <c r="U25" s="118"/>
    </row>
    <row r="26" spans="1:21" ht="30.75" customHeight="1" thickTop="1" thickBot="1" x14ac:dyDescent="0.25">
      <c r="A26" s="54" t="s">
        <v>9</v>
      </c>
      <c r="B26" s="54"/>
      <c r="C26" s="120"/>
      <c r="D26" s="144">
        <f>ROUND(D25/D27*1000*1000,2)</f>
        <v>-0.37</v>
      </c>
      <c r="E26" s="145"/>
      <c r="F26" s="144">
        <f>ROUND(F25/F27*1000*1000,2)</f>
        <v>-2.0699999999999998</v>
      </c>
      <c r="G26" s="162"/>
      <c r="H26" s="144">
        <f>ROUND(H25/H27*1000*1000,2)</f>
        <v>-2.19</v>
      </c>
      <c r="I26" s="145"/>
      <c r="J26" s="144">
        <f>ROUND(J25/J27*1000*1000,2)</f>
        <v>-6.15</v>
      </c>
      <c r="K26" s="117"/>
      <c r="L26" s="75"/>
      <c r="M26" s="83"/>
      <c r="O26" s="118"/>
      <c r="P26" s="118"/>
      <c r="Q26" s="118"/>
      <c r="R26" s="118"/>
      <c r="S26" s="118"/>
      <c r="T26" s="118"/>
      <c r="U26" s="118"/>
    </row>
    <row r="27" spans="1:21" ht="27" thickTop="1" thickBot="1" x14ac:dyDescent="0.25">
      <c r="A27" s="54" t="s">
        <v>10</v>
      </c>
      <c r="B27" s="54"/>
      <c r="C27" s="120"/>
      <c r="D27" s="146">
        <v>38043174</v>
      </c>
      <c r="E27" s="142"/>
      <c r="F27" s="146">
        <v>37214002</v>
      </c>
      <c r="G27" s="162"/>
      <c r="H27" s="146">
        <v>37855249</v>
      </c>
      <c r="I27" s="142"/>
      <c r="J27" s="146">
        <v>37046765</v>
      </c>
      <c r="K27" s="73"/>
      <c r="L27" s="75"/>
      <c r="M27" s="83"/>
      <c r="O27" s="118"/>
      <c r="P27" s="118"/>
      <c r="Q27" s="118"/>
      <c r="R27" s="118"/>
      <c r="S27" s="118"/>
      <c r="T27" s="118"/>
      <c r="U27" s="118"/>
    </row>
    <row r="28" spans="1:21" ht="13.5" thickTop="1" x14ac:dyDescent="0.2">
      <c r="A28" s="54"/>
      <c r="B28" s="54"/>
      <c r="C28" s="120"/>
      <c r="D28" s="76"/>
      <c r="E28" s="62"/>
      <c r="F28" s="76"/>
      <c r="G28" s="63"/>
      <c r="H28" s="62"/>
      <c r="I28" s="76"/>
      <c r="J28" s="116"/>
      <c r="K28" s="76"/>
      <c r="L28" s="77"/>
      <c r="M28" s="54"/>
      <c r="O28" s="118"/>
      <c r="P28" s="118"/>
      <c r="Q28" s="118"/>
      <c r="R28" s="118"/>
      <c r="S28" s="118"/>
      <c r="T28" s="118"/>
      <c r="U28" s="118"/>
    </row>
    <row r="29" spans="1:21" s="118" customFormat="1" ht="13.5" customHeight="1" x14ac:dyDescent="0.2">
      <c r="A29" s="128"/>
      <c r="B29" s="128"/>
      <c r="C29" s="128"/>
      <c r="D29" s="76"/>
      <c r="E29" s="121"/>
      <c r="F29" s="76"/>
      <c r="G29" s="63"/>
      <c r="H29" s="121"/>
      <c r="I29" s="76"/>
      <c r="J29" s="121"/>
      <c r="K29" s="76"/>
      <c r="L29" s="77"/>
      <c r="M29" s="128"/>
      <c r="O29" s="173"/>
      <c r="P29" s="173"/>
      <c r="Q29" s="173"/>
      <c r="R29" s="173"/>
      <c r="S29" s="173"/>
      <c r="T29" s="173"/>
      <c r="U29" s="173"/>
    </row>
    <row r="30" spans="1:21" x14ac:dyDescent="0.2">
      <c r="A30" s="61" t="s">
        <v>59</v>
      </c>
      <c r="B30" s="62"/>
      <c r="C30" s="121"/>
      <c r="D30" s="62"/>
      <c r="E30" s="62"/>
      <c r="F30" s="62"/>
      <c r="G30" s="121"/>
      <c r="H30" s="62"/>
      <c r="I30" s="62"/>
      <c r="J30" s="62"/>
      <c r="O30" s="173"/>
      <c r="P30" s="173"/>
      <c r="Q30" s="173"/>
      <c r="R30" s="173"/>
      <c r="S30" s="173"/>
      <c r="T30" s="173"/>
      <c r="U30" s="173"/>
    </row>
    <row r="31" spans="1:21" x14ac:dyDescent="0.2">
      <c r="A31" s="61" t="s">
        <v>12</v>
      </c>
      <c r="B31" s="62"/>
      <c r="C31" s="121"/>
      <c r="D31" s="62"/>
      <c r="E31" s="62"/>
      <c r="F31" s="62"/>
      <c r="G31" s="121"/>
      <c r="H31" s="62"/>
      <c r="I31" s="62"/>
      <c r="J31" s="62"/>
      <c r="O31" s="173"/>
      <c r="P31" s="173"/>
      <c r="Q31" s="173"/>
      <c r="R31" s="173"/>
      <c r="S31" s="173"/>
      <c r="T31" s="173"/>
      <c r="U31" s="173"/>
    </row>
    <row r="32" spans="1:21" x14ac:dyDescent="0.2">
      <c r="A32" s="61" t="s">
        <v>62</v>
      </c>
      <c r="B32" s="62"/>
      <c r="C32" s="121"/>
      <c r="D32" s="62"/>
      <c r="E32" s="62"/>
      <c r="F32" s="62"/>
      <c r="G32" s="121"/>
      <c r="H32" s="62"/>
      <c r="I32" s="62"/>
      <c r="J32" s="62"/>
      <c r="O32" s="173"/>
      <c r="P32" s="173"/>
      <c r="Q32" s="173"/>
      <c r="R32" s="173"/>
      <c r="S32" s="173"/>
      <c r="T32" s="173"/>
      <c r="U32" s="173"/>
    </row>
    <row r="33" spans="1:9" x14ac:dyDescent="0.2">
      <c r="A33" s="61"/>
      <c r="B33" s="62"/>
      <c r="C33" s="121"/>
      <c r="D33" s="62"/>
      <c r="E33" s="62"/>
      <c r="F33" s="62"/>
      <c r="G33" s="121"/>
      <c r="H33" s="62"/>
      <c r="I33" s="62"/>
    </row>
    <row r="34" spans="1:9" ht="10.5" customHeight="1" x14ac:dyDescent="0.2">
      <c r="A34" s="61"/>
      <c r="B34" s="62"/>
      <c r="C34" s="121"/>
      <c r="F34" s="62"/>
      <c r="G34" s="121"/>
      <c r="H34" s="62"/>
      <c r="I34" s="62"/>
    </row>
    <row r="35" spans="1:9" ht="10.5" customHeight="1" x14ac:dyDescent="0.2">
      <c r="C35" s="118"/>
      <c r="D35" s="65" t="str">
        <f>D7</f>
        <v>September 30,</v>
      </c>
      <c r="E35" s="78"/>
      <c r="F35" s="53" t="s">
        <v>21</v>
      </c>
      <c r="G35" s="127"/>
    </row>
    <row r="36" spans="1:9" x14ac:dyDescent="0.2">
      <c r="C36" s="118"/>
      <c r="D36" s="123" t="s">
        <v>70</v>
      </c>
      <c r="F36" s="123" t="s">
        <v>61</v>
      </c>
      <c r="G36" s="110"/>
    </row>
    <row r="37" spans="1:9" x14ac:dyDescent="0.2">
      <c r="C37" s="118"/>
      <c r="D37" s="110"/>
      <c r="F37" s="110"/>
      <c r="G37" s="110"/>
      <c r="H37" s="79"/>
    </row>
    <row r="38" spans="1:9" x14ac:dyDescent="0.2">
      <c r="A38" s="52" t="s">
        <v>13</v>
      </c>
      <c r="C38" s="118"/>
      <c r="D38" s="137">
        <v>68.3</v>
      </c>
      <c r="E38" s="136"/>
      <c r="F38" s="137">
        <v>81.7</v>
      </c>
      <c r="G38" s="55"/>
      <c r="H38" s="56"/>
    </row>
    <row r="39" spans="1:9" x14ac:dyDescent="0.2">
      <c r="A39" s="52" t="s">
        <v>46</v>
      </c>
      <c r="C39" s="118"/>
      <c r="D39" s="138">
        <v>59.7</v>
      </c>
      <c r="E39" s="136"/>
      <c r="F39" s="170">
        <v>0</v>
      </c>
      <c r="G39" s="56"/>
      <c r="H39" s="56"/>
    </row>
    <row r="40" spans="1:9" x14ac:dyDescent="0.2">
      <c r="A40" s="52" t="s">
        <v>14</v>
      </c>
      <c r="C40" s="118"/>
      <c r="D40" s="138">
        <v>116.5</v>
      </c>
      <c r="E40" s="136"/>
      <c r="F40" s="56">
        <v>48.1</v>
      </c>
      <c r="G40" s="56"/>
      <c r="H40" s="56"/>
    </row>
    <row r="41" spans="1:9" x14ac:dyDescent="0.2">
      <c r="A41" s="52" t="s">
        <v>15</v>
      </c>
      <c r="C41" s="118"/>
      <c r="D41" s="138">
        <v>45.9</v>
      </c>
      <c r="E41" s="136"/>
      <c r="F41" s="138">
        <v>53.3</v>
      </c>
      <c r="G41" s="56"/>
    </row>
    <row r="42" spans="1:9" ht="20.25" customHeight="1" x14ac:dyDescent="0.2">
      <c r="C42" s="118"/>
      <c r="D42" s="80"/>
      <c r="F42" s="80"/>
      <c r="G42" s="80"/>
    </row>
    <row r="43" spans="1:9" x14ac:dyDescent="0.2">
      <c r="C43" s="118"/>
      <c r="D43" s="119" t="s">
        <v>78</v>
      </c>
      <c r="F43" s="122" t="str">
        <f>D43</f>
        <v>Nine Months</v>
      </c>
      <c r="G43" s="122"/>
    </row>
    <row r="44" spans="1:9" s="118" customFormat="1" x14ac:dyDescent="0.2">
      <c r="D44" s="119" t="s">
        <v>57</v>
      </c>
      <c r="F44" s="122" t="s">
        <v>57</v>
      </c>
      <c r="G44" s="122"/>
    </row>
    <row r="45" spans="1:9" x14ac:dyDescent="0.2">
      <c r="C45" s="118"/>
      <c r="D45" s="53" t="str">
        <f>D35</f>
        <v>September 30,</v>
      </c>
      <c r="F45" s="81" t="str">
        <f>D45</f>
        <v>September 30,</v>
      </c>
      <c r="G45" s="81"/>
    </row>
    <row r="46" spans="1:9" x14ac:dyDescent="0.2">
      <c r="C46" s="118"/>
      <c r="D46" s="123" t="s">
        <v>70</v>
      </c>
      <c r="F46" s="124" t="s">
        <v>61</v>
      </c>
      <c r="G46" s="129"/>
    </row>
    <row r="47" spans="1:9" x14ac:dyDescent="0.2">
      <c r="A47" s="52" t="s">
        <v>16</v>
      </c>
      <c r="C47" s="118"/>
      <c r="D47" s="136"/>
    </row>
    <row r="48" spans="1:9" x14ac:dyDescent="0.2">
      <c r="A48" s="60" t="s">
        <v>17</v>
      </c>
      <c r="C48" s="118"/>
      <c r="D48" s="137">
        <v>-31.2</v>
      </c>
      <c r="E48" s="136"/>
      <c r="F48" s="137">
        <v>-136.9</v>
      </c>
      <c r="G48" s="55"/>
    </row>
    <row r="49" spans="1:8" x14ac:dyDescent="0.2">
      <c r="A49" s="60" t="s">
        <v>18</v>
      </c>
      <c r="C49" s="118"/>
      <c r="D49" s="138">
        <v>-60.2</v>
      </c>
      <c r="E49" s="136"/>
      <c r="F49" s="138">
        <v>8.1</v>
      </c>
      <c r="G49" s="56"/>
    </row>
    <row r="50" spans="1:8" x14ac:dyDescent="0.2">
      <c r="A50" s="60" t="s">
        <v>19</v>
      </c>
      <c r="C50" s="118"/>
      <c r="D50" s="147">
        <v>78</v>
      </c>
      <c r="E50" s="136"/>
      <c r="F50" s="147">
        <v>14</v>
      </c>
      <c r="G50" s="130"/>
    </row>
    <row r="51" spans="1:8" x14ac:dyDescent="0.2">
      <c r="C51" s="118"/>
      <c r="D51" s="136"/>
      <c r="E51" s="136"/>
      <c r="F51" s="136"/>
      <c r="H51" s="79"/>
    </row>
    <row r="52" spans="1:8" ht="12" customHeight="1" thickBot="1" x14ac:dyDescent="0.25">
      <c r="A52" s="52" t="s">
        <v>94</v>
      </c>
      <c r="C52" s="118"/>
      <c r="D52" s="148">
        <f>SUM(D48:D51)</f>
        <v>-13.400000000000006</v>
      </c>
      <c r="E52" s="136"/>
      <c r="F52" s="148">
        <f>SUM(F48:F51)</f>
        <v>-114.80000000000001</v>
      </c>
      <c r="G52" s="131"/>
    </row>
    <row r="53" spans="1:8" ht="13.5" thickTop="1" x14ac:dyDescent="0.2"/>
    <row r="73" ht="5.25" customHeight="1" x14ac:dyDescent="0.2"/>
    <row r="74" ht="5.25" customHeight="1" x14ac:dyDescent="0.2"/>
  </sheetData>
  <mergeCells count="12">
    <mergeCell ref="A2:J2"/>
    <mergeCell ref="A3:J3"/>
    <mergeCell ref="A4:J4"/>
    <mergeCell ref="A1:J1"/>
    <mergeCell ref="D7:F7"/>
    <mergeCell ref="D8:F8"/>
    <mergeCell ref="A5:A10"/>
    <mergeCell ref="B5:B10"/>
    <mergeCell ref="H6:J6"/>
    <mergeCell ref="H7:J7"/>
    <mergeCell ref="H8:J8"/>
    <mergeCell ref="D6:F6"/>
  </mergeCells>
  <printOptions horizontalCentered="1"/>
  <pageMargins left="0.5" right="0.5" top="0.5" bottom="0.5" header="0.3" footer="0.3"/>
  <pageSetup orientation="portrait" r:id="rId1"/>
  <rowBreaks count="1" manualBreakCount="1">
    <brk id="73" max="10" man="1"/>
  </rowBreaks>
  <ignoredErrors>
    <ignoredError sqref="F36:F37 D9:F9 F44:F46 G9:H9 I9:J9 F42 D46 D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election activeCell="G18" sqref="G18"/>
    </sheetView>
  </sheetViews>
  <sheetFormatPr defaultRowHeight="15" x14ac:dyDescent="0.25"/>
  <cols>
    <col min="1" max="1" width="29" customWidth="1"/>
    <col min="2" max="2" width="7" customWidth="1"/>
    <col min="3" max="3" width="11" bestFit="1" customWidth="1"/>
    <col min="4" max="4" width="1.85546875" customWidth="1"/>
    <col min="5" max="5" width="11" bestFit="1" customWidth="1"/>
    <col min="6" max="6" width="1.85546875" customWidth="1"/>
    <col min="7" max="7" width="11" bestFit="1" customWidth="1"/>
    <col min="8" max="8" width="1.85546875" customWidth="1"/>
    <col min="9" max="9" width="10" bestFit="1" customWidth="1"/>
    <col min="10" max="10" width="1.85546875" customWidth="1"/>
    <col min="11" max="11" width="17.7109375" bestFit="1" customWidth="1"/>
  </cols>
  <sheetData>
    <row r="1" spans="1:11" s="3" customFormat="1" x14ac:dyDescent="0.25">
      <c r="A1" s="195" t="s">
        <v>0</v>
      </c>
      <c r="B1" s="195"/>
      <c r="C1" s="195"/>
      <c r="D1" s="195"/>
      <c r="E1" s="195"/>
      <c r="F1" s="195"/>
      <c r="G1" s="195"/>
      <c r="H1" s="195"/>
      <c r="I1" s="195"/>
      <c r="J1" s="195"/>
      <c r="K1" s="195"/>
    </row>
    <row r="2" spans="1:11" s="3" customFormat="1" x14ac:dyDescent="0.25">
      <c r="A2" s="1" t="s">
        <v>1</v>
      </c>
      <c r="B2" s="2"/>
      <c r="C2" s="2"/>
      <c r="D2" s="2"/>
      <c r="E2" s="2"/>
      <c r="F2" s="2"/>
      <c r="G2" s="2"/>
      <c r="H2" s="2"/>
      <c r="I2" s="2"/>
      <c r="J2" s="2"/>
      <c r="K2" s="2"/>
    </row>
    <row r="3" spans="1:11" s="3" customFormat="1" x14ac:dyDescent="0.25">
      <c r="A3" s="1" t="s">
        <v>40</v>
      </c>
      <c r="B3" s="2"/>
      <c r="C3" s="2"/>
      <c r="D3" s="2"/>
      <c r="E3" s="2"/>
      <c r="F3" s="2"/>
      <c r="G3" s="2"/>
      <c r="H3" s="2"/>
      <c r="I3" s="2"/>
      <c r="J3" s="2"/>
      <c r="K3" s="2"/>
    </row>
    <row r="4" spans="1:11" s="3" customFormat="1" x14ac:dyDescent="0.25">
      <c r="A4" s="51" t="s">
        <v>41</v>
      </c>
      <c r="B4" s="51"/>
      <c r="C4" s="51"/>
      <c r="D4" s="51"/>
      <c r="E4" s="51"/>
      <c r="F4" s="51"/>
      <c r="G4" s="51"/>
      <c r="H4" s="51"/>
      <c r="I4" s="51"/>
      <c r="J4" s="51"/>
      <c r="K4" s="51"/>
    </row>
    <row r="5" spans="1:11" s="3" customFormat="1" x14ac:dyDescent="0.25">
      <c r="A5" s="1" t="s">
        <v>11</v>
      </c>
      <c r="B5" s="2"/>
      <c r="C5" s="2"/>
      <c r="D5" s="2"/>
      <c r="E5" s="2"/>
      <c r="F5" s="2"/>
      <c r="G5" s="2"/>
      <c r="H5" s="2"/>
      <c r="I5" s="2"/>
      <c r="J5" s="2"/>
      <c r="K5" s="2"/>
    </row>
    <row r="6" spans="1:11" s="3" customFormat="1" x14ac:dyDescent="0.25">
      <c r="A6" s="4" t="s">
        <v>34</v>
      </c>
      <c r="B6" s="5"/>
      <c r="C6" s="4"/>
      <c r="D6" s="4"/>
      <c r="E6" s="4"/>
      <c r="F6" s="4"/>
      <c r="G6" s="4"/>
      <c r="H6" s="4"/>
      <c r="I6" s="4"/>
      <c r="J6" s="4"/>
      <c r="K6" s="4"/>
    </row>
    <row r="7" spans="1:11" s="3" customFormat="1" x14ac:dyDescent="0.25">
      <c r="A7" s="193"/>
      <c r="B7" s="30"/>
      <c r="C7" s="6"/>
      <c r="D7" s="28"/>
      <c r="E7" s="6"/>
      <c r="F7" s="6"/>
      <c r="G7" s="6"/>
      <c r="H7" s="6"/>
      <c r="I7" s="6"/>
      <c r="J7" s="28"/>
      <c r="K7" s="7" t="s">
        <v>2</v>
      </c>
    </row>
    <row r="8" spans="1:11" s="3" customFormat="1" x14ac:dyDescent="0.25">
      <c r="A8" s="193"/>
      <c r="B8" s="193"/>
      <c r="C8" s="28"/>
      <c r="D8" s="28"/>
      <c r="E8" s="28"/>
      <c r="F8" s="28"/>
      <c r="G8" s="28"/>
      <c r="H8" s="28"/>
      <c r="I8" s="28"/>
      <c r="J8" s="28"/>
      <c r="K8" s="8" t="s">
        <v>23</v>
      </c>
    </row>
    <row r="9" spans="1:11" s="3" customFormat="1" x14ac:dyDescent="0.25">
      <c r="A9" s="193"/>
      <c r="B9" s="193"/>
      <c r="C9" s="194" t="s">
        <v>3</v>
      </c>
      <c r="D9" s="194"/>
      <c r="E9" s="194"/>
      <c r="F9" s="29"/>
      <c r="G9" s="194" t="s">
        <v>26</v>
      </c>
      <c r="H9" s="194"/>
      <c r="I9" s="194"/>
      <c r="J9" s="28"/>
      <c r="K9" s="10" t="s">
        <v>24</v>
      </c>
    </row>
    <row r="10" spans="1:11" s="3" customFormat="1" x14ac:dyDescent="0.25">
      <c r="A10" s="193"/>
      <c r="B10" s="193"/>
      <c r="C10" s="11" t="s">
        <v>21</v>
      </c>
      <c r="D10" s="12"/>
      <c r="E10" s="12"/>
      <c r="F10" s="9"/>
      <c r="G10" s="11" t="s">
        <v>21</v>
      </c>
      <c r="H10" s="12"/>
      <c r="I10" s="12"/>
      <c r="J10" s="28"/>
      <c r="K10" s="13" t="s">
        <v>25</v>
      </c>
    </row>
    <row r="11" spans="1:11" s="3" customFormat="1" x14ac:dyDescent="0.25">
      <c r="A11" s="193"/>
      <c r="B11" s="193"/>
      <c r="C11" s="14" t="s">
        <v>20</v>
      </c>
      <c r="D11" s="7"/>
      <c r="E11" s="14" t="s">
        <v>22</v>
      </c>
      <c r="F11" s="7"/>
      <c r="G11" s="14" t="s">
        <v>20</v>
      </c>
      <c r="H11" s="7"/>
      <c r="I11" s="14" t="s">
        <v>22</v>
      </c>
      <c r="J11" s="15"/>
      <c r="K11" s="16">
        <v>41274</v>
      </c>
    </row>
    <row r="12" spans="1:11" s="3" customFormat="1" x14ac:dyDescent="0.25">
      <c r="A12" s="28"/>
      <c r="B12" s="193"/>
      <c r="C12" s="31"/>
      <c r="D12" s="7"/>
      <c r="E12" s="31"/>
      <c r="F12" s="7"/>
      <c r="G12" s="31"/>
      <c r="H12" s="7"/>
      <c r="I12" s="31"/>
      <c r="J12" s="15"/>
      <c r="K12" s="32"/>
    </row>
    <row r="13" spans="1:11" s="3" customFormat="1" x14ac:dyDescent="0.25">
      <c r="A13" s="28" t="s">
        <v>39</v>
      </c>
      <c r="B13" s="28"/>
      <c r="C13" s="33">
        <f>'Pg1'!D25</f>
        <v>-14.200000000000005</v>
      </c>
      <c r="D13" s="33"/>
      <c r="E13" s="33">
        <f>'Pg1'!F25</f>
        <v>-77.2</v>
      </c>
      <c r="F13" s="33"/>
      <c r="G13" s="33">
        <f>'Pg1'!I25</f>
        <v>0</v>
      </c>
      <c r="H13" s="33"/>
      <c r="I13" s="33">
        <f>'Pg1'!K25</f>
        <v>0</v>
      </c>
      <c r="J13" s="33"/>
      <c r="K13" s="33">
        <f>'Pg1'!M25</f>
        <v>0</v>
      </c>
    </row>
    <row r="14" spans="1:11" s="3" customFormat="1" x14ac:dyDescent="0.25">
      <c r="A14" s="17"/>
      <c r="B14" s="28"/>
      <c r="C14" s="18"/>
      <c r="D14" s="19"/>
      <c r="E14" s="18"/>
      <c r="F14" s="18"/>
      <c r="G14" s="18"/>
      <c r="H14" s="18"/>
      <c r="I14" s="18"/>
      <c r="J14" s="19"/>
      <c r="K14" s="18"/>
    </row>
    <row r="15" spans="1:11" s="3" customFormat="1" x14ac:dyDescent="0.25">
      <c r="A15" s="41" t="s">
        <v>27</v>
      </c>
      <c r="B15" s="28"/>
      <c r="C15" s="20"/>
      <c r="D15" s="21"/>
      <c r="E15" s="20"/>
      <c r="F15" s="20"/>
      <c r="G15" s="20"/>
      <c r="H15" s="20"/>
      <c r="I15" s="20"/>
      <c r="J15" s="21"/>
      <c r="K15" s="20"/>
    </row>
    <row r="16" spans="1:11" s="3" customFormat="1" x14ac:dyDescent="0.25">
      <c r="A16" s="22"/>
      <c r="B16" s="28"/>
      <c r="C16" s="20"/>
      <c r="D16" s="21"/>
      <c r="E16" s="20"/>
      <c r="F16" s="20"/>
      <c r="G16" s="20"/>
      <c r="H16" s="20"/>
      <c r="I16" s="20"/>
      <c r="J16" s="21"/>
      <c r="K16" s="20"/>
    </row>
    <row r="17" spans="1:11" s="3" customFormat="1" x14ac:dyDescent="0.25">
      <c r="A17" s="28" t="s">
        <v>28</v>
      </c>
      <c r="B17" s="28"/>
      <c r="C17" s="20"/>
      <c r="D17" s="21"/>
      <c r="E17" s="20"/>
      <c r="F17" s="20"/>
      <c r="G17" s="20"/>
      <c r="H17" s="20"/>
      <c r="I17" s="20"/>
      <c r="J17" s="21"/>
      <c r="K17" s="20"/>
    </row>
    <row r="18" spans="1:11" s="3" customFormat="1" x14ac:dyDescent="0.25">
      <c r="A18" s="23" t="s">
        <v>29</v>
      </c>
      <c r="B18" s="40"/>
      <c r="C18" s="44">
        <v>0.4</v>
      </c>
      <c r="D18" s="44"/>
      <c r="E18" s="44">
        <v>0</v>
      </c>
      <c r="F18" s="44"/>
      <c r="G18" s="44">
        <v>0.9</v>
      </c>
      <c r="H18" s="44"/>
      <c r="I18" s="44">
        <v>0</v>
      </c>
      <c r="J18" s="44"/>
      <c r="K18" s="44">
        <v>1</v>
      </c>
    </row>
    <row r="19" spans="1:11" s="3" customFormat="1" x14ac:dyDescent="0.25">
      <c r="A19" s="17" t="s">
        <v>35</v>
      </c>
      <c r="B19" s="40"/>
      <c r="C19" s="44">
        <v>2.7</v>
      </c>
      <c r="D19" s="45"/>
      <c r="E19" s="44">
        <v>0</v>
      </c>
      <c r="F19" s="44"/>
      <c r="G19" s="44">
        <v>37.9</v>
      </c>
      <c r="H19" s="44"/>
      <c r="I19" s="44">
        <v>0</v>
      </c>
      <c r="J19" s="45"/>
      <c r="K19" s="44">
        <f>G19</f>
        <v>37.9</v>
      </c>
    </row>
    <row r="20" spans="1:11" s="3" customFormat="1" x14ac:dyDescent="0.25">
      <c r="A20" s="23"/>
      <c r="B20" s="28"/>
      <c r="C20" s="44"/>
      <c r="D20" s="45"/>
      <c r="E20" s="44"/>
      <c r="F20" s="44"/>
      <c r="G20" s="44"/>
      <c r="H20" s="44"/>
      <c r="I20" s="44"/>
      <c r="J20" s="45"/>
      <c r="K20" s="44"/>
    </row>
    <row r="21" spans="1:11" s="3" customFormat="1" x14ac:dyDescent="0.25">
      <c r="A21" s="22"/>
      <c r="B21" s="28"/>
      <c r="C21" s="44"/>
      <c r="D21" s="45"/>
      <c r="E21" s="44"/>
      <c r="F21" s="44"/>
      <c r="G21" s="44"/>
      <c r="H21" s="44"/>
      <c r="I21" s="44"/>
      <c r="J21" s="45"/>
      <c r="K21" s="44"/>
    </row>
    <row r="22" spans="1:11" s="3" customFormat="1" x14ac:dyDescent="0.25">
      <c r="A22" s="28" t="s">
        <v>30</v>
      </c>
      <c r="B22" s="28"/>
      <c r="C22" s="44"/>
      <c r="D22" s="45"/>
      <c r="E22" s="44"/>
      <c r="F22" s="44"/>
      <c r="G22" s="44"/>
      <c r="H22" s="44"/>
      <c r="I22" s="44"/>
      <c r="J22" s="45"/>
      <c r="K22" s="44"/>
    </row>
    <row r="23" spans="1:11" s="3" customFormat="1" x14ac:dyDescent="0.25">
      <c r="A23" s="23" t="s">
        <v>29</v>
      </c>
      <c r="B23" s="40"/>
      <c r="C23" s="44">
        <v>12.169</v>
      </c>
      <c r="D23" s="45"/>
      <c r="E23" s="44">
        <v>7.6150000000000002</v>
      </c>
      <c r="F23" s="44"/>
      <c r="G23" s="44">
        <v>18.706</v>
      </c>
      <c r="H23" s="44"/>
      <c r="I23" s="44">
        <v>7.6150000000000002</v>
      </c>
      <c r="J23" s="45"/>
      <c r="K23" s="44">
        <f>0.484+0.029+18.222+7.586</f>
        <v>26.321000000000005</v>
      </c>
    </row>
    <row r="24" spans="1:11" s="3" customFormat="1" x14ac:dyDescent="0.25">
      <c r="A24" s="28"/>
      <c r="B24" s="28"/>
      <c r="C24" s="20"/>
      <c r="D24" s="21"/>
      <c r="E24" s="20"/>
      <c r="F24" s="20"/>
      <c r="G24" s="20"/>
      <c r="H24" s="20"/>
      <c r="I24" s="20"/>
      <c r="J24" s="21"/>
      <c r="K24" s="20"/>
    </row>
    <row r="25" spans="1:11" s="3" customFormat="1" x14ac:dyDescent="0.25">
      <c r="A25" s="28"/>
      <c r="B25" s="28"/>
      <c r="C25" s="20"/>
      <c r="D25" s="46"/>
      <c r="E25" s="20"/>
      <c r="F25" s="20"/>
      <c r="G25" s="20"/>
      <c r="H25" s="20"/>
      <c r="I25" s="20"/>
      <c r="J25" s="46"/>
      <c r="K25" s="20"/>
    </row>
    <row r="26" spans="1:11" s="3" customFormat="1" x14ac:dyDescent="0.25">
      <c r="A26" s="28" t="s">
        <v>32</v>
      </c>
      <c r="B26" s="28" t="s">
        <v>44</v>
      </c>
      <c r="C26" s="43">
        <f>SUM(C18:C25)</f>
        <v>15.269</v>
      </c>
      <c r="D26" s="47"/>
      <c r="E26" s="43">
        <f>SUM(E18:E25)</f>
        <v>7.6150000000000002</v>
      </c>
      <c r="F26" s="48"/>
      <c r="G26" s="43">
        <f>SUM(G18:G25)</f>
        <v>57.506</v>
      </c>
      <c r="H26" s="48"/>
      <c r="I26" s="43">
        <f>SUM(I18:I25)</f>
        <v>7.6150000000000002</v>
      </c>
      <c r="J26" s="47"/>
      <c r="K26" s="43">
        <f>SUM(K18:K25)</f>
        <v>65.221000000000004</v>
      </c>
    </row>
    <row r="27" spans="1:11" s="3" customFormat="1" x14ac:dyDescent="0.25">
      <c r="A27" s="28"/>
      <c r="B27" s="28"/>
      <c r="C27" s="48"/>
      <c r="D27" s="47"/>
      <c r="E27" s="48"/>
      <c r="F27" s="48"/>
      <c r="G27" s="48"/>
      <c r="H27" s="48"/>
      <c r="I27" s="48"/>
      <c r="J27" s="47"/>
      <c r="K27" s="48"/>
    </row>
    <row r="28" spans="1:11" s="3" customFormat="1" ht="15.75" thickBot="1" x14ac:dyDescent="0.3">
      <c r="A28" s="42" t="s">
        <v>33</v>
      </c>
      <c r="B28" s="2"/>
      <c r="C28" s="49">
        <f>C13+C26</f>
        <v>1.0689999999999955</v>
      </c>
      <c r="D28" s="50"/>
      <c r="E28" s="49">
        <f>E13+E26</f>
        <v>-69.585000000000008</v>
      </c>
      <c r="F28" s="50"/>
      <c r="G28" s="49">
        <f>G13+G26</f>
        <v>57.506</v>
      </c>
      <c r="H28" s="50"/>
      <c r="I28" s="49">
        <f>I13+I26</f>
        <v>7.6150000000000002</v>
      </c>
      <c r="J28" s="50"/>
      <c r="K28" s="49">
        <f>K13+K26</f>
        <v>65.221000000000004</v>
      </c>
    </row>
    <row r="29" spans="1:11" s="3" customFormat="1" ht="31.5" thickTop="1" thickBot="1" x14ac:dyDescent="0.3">
      <c r="A29" s="28" t="s">
        <v>31</v>
      </c>
      <c r="B29" s="28"/>
      <c r="C29" s="24">
        <f>ROUND(C28/C30*1000*1000,2)</f>
        <v>0.04</v>
      </c>
      <c r="D29" s="21"/>
      <c r="E29" s="24">
        <f>ROUND(E28/E30*1000*1000,2)</f>
        <v>-3.69</v>
      </c>
      <c r="F29" s="25"/>
      <c r="G29" s="24">
        <f>ROUND(G28/G30*1000*1000,2)</f>
        <v>2.65</v>
      </c>
      <c r="H29" s="25"/>
      <c r="I29" s="24">
        <f>ROUND(I28/I30*1000*1000,2)</f>
        <v>0.98</v>
      </c>
      <c r="J29" s="21"/>
      <c r="K29" s="26"/>
    </row>
    <row r="30" spans="1:11" s="3" customFormat="1" ht="46.5" thickTop="1" thickBot="1" x14ac:dyDescent="0.3">
      <c r="A30" s="28" t="s">
        <v>10</v>
      </c>
      <c r="B30" s="28"/>
      <c r="C30" s="27">
        <v>26511141</v>
      </c>
      <c r="D30" s="21"/>
      <c r="E30" s="27">
        <v>18863945</v>
      </c>
      <c r="F30" s="20"/>
      <c r="G30" s="27">
        <v>21725986</v>
      </c>
      <c r="H30" s="20"/>
      <c r="I30" s="27">
        <v>7746529</v>
      </c>
      <c r="J30" s="21"/>
      <c r="K30" s="20"/>
    </row>
    <row r="31" spans="1:11" s="3" customFormat="1" ht="15.75" thickTop="1" x14ac:dyDescent="0.25">
      <c r="C31" s="34"/>
      <c r="D31" s="34"/>
      <c r="E31" s="34"/>
      <c r="F31" s="34"/>
      <c r="G31" s="34"/>
      <c r="H31" s="34"/>
      <c r="I31" s="34"/>
      <c r="J31" s="34"/>
      <c r="K31" s="34"/>
    </row>
    <row r="32" spans="1:11" s="3" customFormat="1" x14ac:dyDescent="0.25">
      <c r="C32" s="34"/>
      <c r="D32" s="34"/>
      <c r="E32" s="34"/>
      <c r="F32" s="34"/>
      <c r="G32" s="35"/>
      <c r="H32" s="34"/>
      <c r="I32" s="34"/>
      <c r="J32" s="34"/>
      <c r="K32" s="36"/>
    </row>
    <row r="33" spans="1:11" s="3" customFormat="1" x14ac:dyDescent="0.25">
      <c r="A33" s="3" t="s">
        <v>42</v>
      </c>
      <c r="C33" s="34"/>
      <c r="D33" s="34"/>
      <c r="E33" s="34"/>
      <c r="F33" s="37"/>
      <c r="G33" s="38"/>
      <c r="H33" s="37"/>
      <c r="I33" s="34"/>
      <c r="J33" s="34"/>
      <c r="K33" s="38"/>
    </row>
    <row r="34" spans="1:11" s="3" customFormat="1" x14ac:dyDescent="0.25">
      <c r="A34" s="3" t="s">
        <v>43</v>
      </c>
      <c r="C34" s="34"/>
      <c r="D34" s="34"/>
      <c r="E34" s="34"/>
      <c r="F34" s="37"/>
      <c r="G34" s="38"/>
      <c r="H34" s="37"/>
      <c r="I34" s="34"/>
      <c r="J34" s="34"/>
      <c r="K34" s="38"/>
    </row>
    <row r="35" spans="1:11" s="3" customFormat="1" x14ac:dyDescent="0.25">
      <c r="A35" s="3" t="s">
        <v>36</v>
      </c>
      <c r="C35" s="34"/>
      <c r="D35" s="34"/>
      <c r="E35" s="34"/>
      <c r="F35" s="37"/>
      <c r="G35" s="38"/>
      <c r="H35" s="37"/>
      <c r="I35" s="34"/>
      <c r="J35" s="34"/>
      <c r="K35" s="38"/>
    </row>
    <row r="36" spans="1:11" s="3" customFormat="1" x14ac:dyDescent="0.25">
      <c r="C36" s="34"/>
      <c r="D36" s="34"/>
      <c r="E36" s="34"/>
      <c r="F36" s="37"/>
      <c r="G36" s="38"/>
      <c r="H36" s="37"/>
      <c r="I36" s="34"/>
      <c r="J36" s="34"/>
      <c r="K36" s="38"/>
    </row>
    <row r="37" spans="1:11" s="3" customFormat="1" x14ac:dyDescent="0.25">
      <c r="A37" s="3" t="s">
        <v>38</v>
      </c>
      <c r="C37" s="34"/>
      <c r="D37" s="34"/>
      <c r="E37" s="34"/>
      <c r="F37" s="34"/>
      <c r="G37" s="39"/>
      <c r="H37" s="34"/>
      <c r="I37" s="34"/>
      <c r="J37" s="34"/>
      <c r="K37" s="39"/>
    </row>
    <row r="38" spans="1:11" s="3" customFormat="1" x14ac:dyDescent="0.25">
      <c r="A38" s="3" t="s">
        <v>37</v>
      </c>
      <c r="C38" s="34"/>
      <c r="D38" s="34"/>
      <c r="E38" s="34"/>
      <c r="F38" s="34"/>
      <c r="G38" s="39"/>
      <c r="H38" s="34"/>
      <c r="I38" s="34"/>
      <c r="J38" s="34"/>
      <c r="K38" s="39"/>
    </row>
  </sheetData>
  <mergeCells count="5">
    <mergeCell ref="A7:A11"/>
    <mergeCell ref="C9:E9"/>
    <mergeCell ref="G9:I9"/>
    <mergeCell ref="A1:K1"/>
    <mergeCell ref="B8:B12"/>
  </mergeCells>
  <pageMargins left="0.7" right="0.7"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topLeftCell="A22" zoomScaleNormal="100" workbookViewId="0">
      <selection activeCell="A31" sqref="A31"/>
    </sheetView>
  </sheetViews>
  <sheetFormatPr defaultRowHeight="15" x14ac:dyDescent="0.25"/>
  <cols>
    <col min="1" max="1" width="44.7109375" customWidth="1"/>
    <col min="2" max="2" width="6.140625" customWidth="1"/>
    <col min="3" max="3" width="13.7109375" customWidth="1"/>
    <col min="4" max="4" width="3.5703125" customWidth="1"/>
    <col min="5" max="5" width="13.7109375" customWidth="1"/>
    <col min="6" max="6" width="2.5703125" style="84" customWidth="1"/>
    <col min="7" max="7" width="4.42578125" customWidth="1"/>
    <col min="8" max="10" width="3.42578125" customWidth="1"/>
  </cols>
  <sheetData>
    <row r="1" spans="1:12" s="84" customFormat="1" x14ac:dyDescent="0.25">
      <c r="A1" s="196" t="s">
        <v>59</v>
      </c>
      <c r="B1" s="196"/>
      <c r="C1" s="196"/>
      <c r="D1" s="196"/>
      <c r="E1" s="196"/>
      <c r="F1" s="196"/>
      <c r="G1" s="196"/>
    </row>
    <row r="2" spans="1:12" s="88" customFormat="1" ht="12.75" x14ac:dyDescent="0.2">
      <c r="A2" s="196" t="s">
        <v>93</v>
      </c>
      <c r="B2" s="196"/>
      <c r="C2" s="196"/>
      <c r="D2" s="196"/>
      <c r="E2" s="196"/>
      <c r="F2" s="196"/>
      <c r="G2" s="196"/>
    </row>
    <row r="3" spans="1:12" s="88" customFormat="1" ht="12.75" x14ac:dyDescent="0.2">
      <c r="A3" s="196" t="s">
        <v>92</v>
      </c>
      <c r="B3" s="196"/>
      <c r="C3" s="196"/>
      <c r="D3" s="196"/>
      <c r="E3" s="196"/>
      <c r="F3" s="196"/>
      <c r="G3" s="196"/>
    </row>
    <row r="4" spans="1:12" s="88" customFormat="1" ht="12.75" x14ac:dyDescent="0.2">
      <c r="A4" s="196" t="s">
        <v>45</v>
      </c>
      <c r="B4" s="196"/>
      <c r="C4" s="196"/>
      <c r="D4" s="196"/>
      <c r="E4" s="196"/>
      <c r="F4" s="196"/>
      <c r="G4" s="196"/>
    </row>
    <row r="5" spans="1:12" s="88" customFormat="1" ht="12.75" x14ac:dyDescent="0.2">
      <c r="A5" s="112"/>
      <c r="B5" s="113" t="s">
        <v>11</v>
      </c>
      <c r="C5" s="112"/>
      <c r="D5" s="114"/>
      <c r="E5" s="112"/>
      <c r="F5" s="112"/>
    </row>
    <row r="6" spans="1:12" s="84" customFormat="1" ht="9.75" customHeight="1" x14ac:dyDescent="0.25">
      <c r="A6" s="85"/>
      <c r="B6" s="108"/>
      <c r="C6" s="85"/>
      <c r="D6" s="86"/>
      <c r="E6" s="85"/>
      <c r="F6" s="85"/>
      <c r="G6" s="87"/>
    </row>
    <row r="7" spans="1:12" x14ac:dyDescent="0.25">
      <c r="A7" s="88"/>
      <c r="B7" s="88"/>
      <c r="C7" s="199" t="s">
        <v>76</v>
      </c>
      <c r="D7" s="199"/>
      <c r="E7" s="199"/>
      <c r="F7" s="133"/>
      <c r="G7" s="88"/>
      <c r="H7" s="88"/>
      <c r="I7" s="88"/>
    </row>
    <row r="8" spans="1:12" x14ac:dyDescent="0.25">
      <c r="A8" s="89"/>
      <c r="B8" s="90"/>
      <c r="C8" s="133">
        <v>2018</v>
      </c>
      <c r="D8" s="91"/>
      <c r="E8" s="134">
        <v>2017</v>
      </c>
      <c r="F8" s="134"/>
      <c r="G8" s="92"/>
      <c r="H8" s="92"/>
      <c r="I8" s="91"/>
    </row>
    <row r="9" spans="1:12" x14ac:dyDescent="0.25">
      <c r="A9" s="93" t="s">
        <v>47</v>
      </c>
      <c r="B9" s="94"/>
      <c r="C9" s="150">
        <f>'Pg1'!D25</f>
        <v>-14.200000000000005</v>
      </c>
      <c r="D9" s="149"/>
      <c r="E9" s="150">
        <v>-77.2</v>
      </c>
      <c r="F9" s="135"/>
      <c r="G9" s="95"/>
      <c r="H9" s="95"/>
      <c r="I9" s="96"/>
    </row>
    <row r="10" spans="1:12" x14ac:dyDescent="0.25">
      <c r="A10" s="97" t="s">
        <v>27</v>
      </c>
      <c r="B10" s="94"/>
      <c r="C10" s="151"/>
      <c r="D10" s="149"/>
      <c r="E10" s="151"/>
      <c r="F10" s="98"/>
      <c r="G10" s="95"/>
      <c r="H10" s="95"/>
      <c r="I10" s="96"/>
    </row>
    <row r="11" spans="1:12" x14ac:dyDescent="0.25">
      <c r="A11" s="93" t="s">
        <v>48</v>
      </c>
      <c r="B11" s="94"/>
      <c r="C11" s="151"/>
      <c r="D11" s="149"/>
      <c r="E11" s="151"/>
      <c r="F11" s="98"/>
      <c r="G11" s="95"/>
      <c r="H11" s="95"/>
      <c r="I11" s="96"/>
    </row>
    <row r="12" spans="1:12" x14ac:dyDescent="0.25">
      <c r="A12" s="97" t="s">
        <v>63</v>
      </c>
      <c r="B12" s="94"/>
      <c r="C12" s="152">
        <v>9.4</v>
      </c>
      <c r="D12" s="149"/>
      <c r="E12" s="152">
        <v>8.3000000000000007</v>
      </c>
      <c r="F12" s="99"/>
      <c r="G12" s="100" t="s">
        <v>49</v>
      </c>
      <c r="H12" s="95"/>
      <c r="I12" s="96"/>
    </row>
    <row r="13" spans="1:12" x14ac:dyDescent="0.25">
      <c r="A13" s="97" t="s">
        <v>4</v>
      </c>
      <c r="B13" s="94"/>
      <c r="C13" s="152">
        <v>11.4</v>
      </c>
      <c r="D13" s="149"/>
      <c r="E13" s="152">
        <v>18.2</v>
      </c>
      <c r="F13" s="99"/>
      <c r="G13" s="101" t="s">
        <v>50</v>
      </c>
      <c r="H13" s="95"/>
      <c r="I13" s="96"/>
    </row>
    <row r="14" spans="1:12" ht="15.75" thickBot="1" x14ac:dyDescent="0.3">
      <c r="A14" s="93" t="s">
        <v>87</v>
      </c>
      <c r="B14" s="94"/>
      <c r="C14" s="153">
        <f>SUM(C9:C13)</f>
        <v>6.5999999999999961</v>
      </c>
      <c r="D14" s="149"/>
      <c r="E14" s="153">
        <v>-50.7</v>
      </c>
      <c r="F14" s="135"/>
      <c r="G14" s="95"/>
      <c r="H14" s="95"/>
      <c r="I14" s="161"/>
      <c r="J14" s="159"/>
      <c r="K14" s="159"/>
      <c r="L14" s="159"/>
    </row>
    <row r="15" spans="1:12" s="84" customFormat="1" ht="15.75" thickTop="1" x14ac:dyDescent="0.25">
      <c r="A15" s="93"/>
      <c r="B15" s="94"/>
      <c r="C15" s="158"/>
      <c r="D15" s="149"/>
      <c r="E15" s="158"/>
      <c r="F15" s="135"/>
      <c r="G15" s="95"/>
      <c r="H15" s="95"/>
      <c r="I15" s="96"/>
    </row>
    <row r="16" spans="1:12" ht="15" customHeight="1" x14ac:dyDescent="0.25">
      <c r="A16" s="102" t="s">
        <v>90</v>
      </c>
      <c r="B16" s="103"/>
      <c r="C16" s="154">
        <v>-0.37</v>
      </c>
      <c r="D16" s="149"/>
      <c r="E16" s="154">
        <v>-2.0699999999999998</v>
      </c>
      <c r="F16" s="104"/>
      <c r="G16" s="95"/>
      <c r="H16" s="95"/>
      <c r="I16" s="105"/>
    </row>
    <row r="17" spans="1:9" ht="15" customHeight="1" x14ac:dyDescent="0.25">
      <c r="A17" s="102" t="s">
        <v>88</v>
      </c>
      <c r="B17" s="103"/>
      <c r="C17" s="155">
        <v>0.54</v>
      </c>
      <c r="D17" s="149"/>
      <c r="E17" s="155">
        <v>0.71</v>
      </c>
      <c r="F17" s="106"/>
      <c r="G17" s="95"/>
      <c r="H17" s="95"/>
      <c r="I17" s="105"/>
    </row>
    <row r="18" spans="1:9" ht="15.75" thickBot="1" x14ac:dyDescent="0.3">
      <c r="A18" s="102" t="s">
        <v>89</v>
      </c>
      <c r="B18" s="103"/>
      <c r="C18" s="156">
        <f>SUM(C16:C17)</f>
        <v>0.17000000000000004</v>
      </c>
      <c r="D18" s="149"/>
      <c r="E18" s="156">
        <v>-1.36</v>
      </c>
      <c r="F18" s="104"/>
      <c r="G18" s="105" t="s">
        <v>51</v>
      </c>
      <c r="H18" s="95"/>
    </row>
    <row r="19" spans="1:9" s="84" customFormat="1" ht="15.75" thickTop="1" x14ac:dyDescent="0.25">
      <c r="A19" s="177" t="s">
        <v>82</v>
      </c>
      <c r="B19" s="177"/>
      <c r="C19" s="180">
        <v>-0.36</v>
      </c>
      <c r="D19" s="179"/>
      <c r="E19" s="154">
        <f>E16</f>
        <v>-2.0699999999999998</v>
      </c>
      <c r="F19" s="104"/>
      <c r="G19" s="95"/>
    </row>
    <row r="20" spans="1:9" s="84" customFormat="1" x14ac:dyDescent="0.25">
      <c r="A20" s="177" t="s">
        <v>54</v>
      </c>
      <c r="B20" s="177"/>
      <c r="C20" s="178">
        <v>0.52</v>
      </c>
      <c r="D20" s="179"/>
      <c r="E20" s="155">
        <f>E17</f>
        <v>0.71</v>
      </c>
      <c r="F20" s="106"/>
      <c r="G20" s="95"/>
    </row>
    <row r="21" spans="1:9" s="84" customFormat="1" ht="15.75" customHeight="1" thickBot="1" x14ac:dyDescent="0.3">
      <c r="A21" s="102" t="s">
        <v>80</v>
      </c>
      <c r="B21" s="103"/>
      <c r="C21" s="156">
        <f>SUM(C19:C20)</f>
        <v>0.16000000000000003</v>
      </c>
      <c r="D21" s="181">
        <v>-4</v>
      </c>
      <c r="E21" s="156">
        <f>E18</f>
        <v>-1.36</v>
      </c>
      <c r="F21" s="104"/>
      <c r="G21" s="105" t="s">
        <v>81</v>
      </c>
    </row>
    <row r="22" spans="1:9" ht="10.5" customHeight="1" thickTop="1" x14ac:dyDescent="0.25">
      <c r="A22" s="93"/>
      <c r="B22" s="94"/>
      <c r="C22" s="160"/>
      <c r="D22" s="88"/>
      <c r="E22" s="107"/>
      <c r="F22" s="107"/>
      <c r="G22" s="88"/>
    </row>
    <row r="23" spans="1:9" s="84" customFormat="1" x14ac:dyDescent="0.25">
      <c r="A23" s="93"/>
      <c r="B23" s="94"/>
      <c r="C23" s="199" t="s">
        <v>75</v>
      </c>
      <c r="D23" s="199"/>
      <c r="E23" s="199"/>
      <c r="F23" s="107"/>
      <c r="G23" s="88"/>
    </row>
    <row r="24" spans="1:9" x14ac:dyDescent="0.25">
      <c r="A24" s="89"/>
      <c r="B24" s="88"/>
      <c r="C24" s="133">
        <f>C8</f>
        <v>2018</v>
      </c>
      <c r="D24" s="91"/>
      <c r="E24" s="133">
        <f>E8</f>
        <v>2017</v>
      </c>
      <c r="F24" s="133"/>
      <c r="G24" s="88"/>
    </row>
    <row r="25" spans="1:9" x14ac:dyDescent="0.25">
      <c r="A25" s="93" t="s">
        <v>47</v>
      </c>
      <c r="B25" s="94"/>
      <c r="C25" s="150">
        <v>-82.9</v>
      </c>
      <c r="D25" s="149"/>
      <c r="E25" s="150">
        <v>-227.9</v>
      </c>
      <c r="F25" s="134"/>
      <c r="G25" s="88"/>
    </row>
    <row r="26" spans="1:9" s="84" customFormat="1" x14ac:dyDescent="0.25">
      <c r="A26" s="97" t="s">
        <v>27</v>
      </c>
      <c r="B26" s="94"/>
      <c r="C26" s="151"/>
      <c r="D26" s="149"/>
      <c r="E26" s="151"/>
      <c r="F26" s="135"/>
      <c r="G26" s="88"/>
    </row>
    <row r="27" spans="1:9" s="84" customFormat="1" x14ac:dyDescent="0.25">
      <c r="A27" s="93" t="s">
        <v>48</v>
      </c>
      <c r="B27" s="94"/>
      <c r="C27" s="151"/>
      <c r="D27" s="149"/>
      <c r="E27" s="151"/>
      <c r="F27" s="98"/>
      <c r="G27" s="88"/>
    </row>
    <row r="28" spans="1:9" s="84" customFormat="1" x14ac:dyDescent="0.25">
      <c r="A28" s="97" t="s">
        <v>63</v>
      </c>
      <c r="B28" s="94"/>
      <c r="C28" s="152">
        <v>27</v>
      </c>
      <c r="D28" s="149"/>
      <c r="E28" s="152">
        <v>23</v>
      </c>
      <c r="F28" s="98"/>
      <c r="G28" s="100" t="s">
        <v>49</v>
      </c>
    </row>
    <row r="29" spans="1:9" s="84" customFormat="1" x14ac:dyDescent="0.25">
      <c r="A29" s="97" t="s">
        <v>4</v>
      </c>
      <c r="B29" s="94"/>
      <c r="C29" s="152">
        <v>41.4</v>
      </c>
      <c r="D29" s="149"/>
      <c r="E29" s="152">
        <v>60.2</v>
      </c>
      <c r="F29" s="99"/>
      <c r="G29" s="101" t="s">
        <v>50</v>
      </c>
    </row>
    <row r="30" spans="1:9" s="84" customFormat="1" ht="15.75" thickBot="1" x14ac:dyDescent="0.3">
      <c r="A30" s="93" t="s">
        <v>52</v>
      </c>
      <c r="B30" s="94"/>
      <c r="C30" s="153">
        <f>SUM(C25:C29)</f>
        <v>-14.500000000000007</v>
      </c>
      <c r="D30" s="149"/>
      <c r="E30" s="153">
        <v>-144.69999999999999</v>
      </c>
      <c r="F30" s="99"/>
    </row>
    <row r="31" spans="1:9" s="84" customFormat="1" ht="12" customHeight="1" thickTop="1" x14ac:dyDescent="0.25">
      <c r="A31" s="93"/>
      <c r="B31" s="94"/>
      <c r="C31" s="151"/>
      <c r="D31" s="149"/>
      <c r="E31" s="151"/>
      <c r="F31" s="135"/>
      <c r="G31" s="88"/>
    </row>
    <row r="32" spans="1:9" s="84" customFormat="1" x14ac:dyDescent="0.25">
      <c r="A32" s="102" t="s">
        <v>53</v>
      </c>
      <c r="B32" s="94"/>
      <c r="C32" s="154">
        <v>-2.19</v>
      </c>
      <c r="D32" s="149"/>
      <c r="E32" s="154">
        <v>-6.15</v>
      </c>
      <c r="F32" s="98"/>
      <c r="G32" s="88"/>
    </row>
    <row r="33" spans="1:12" s="84" customFormat="1" x14ac:dyDescent="0.25">
      <c r="A33" s="102" t="s">
        <v>54</v>
      </c>
      <c r="B33" s="94"/>
      <c r="C33" s="155">
        <v>1.81</v>
      </c>
      <c r="D33" s="149"/>
      <c r="E33" s="155">
        <v>2.25</v>
      </c>
      <c r="F33" s="104"/>
      <c r="G33" s="88"/>
    </row>
    <row r="34" spans="1:12" s="84" customFormat="1" ht="15.75" thickBot="1" x14ac:dyDescent="0.3">
      <c r="A34" s="102" t="s">
        <v>55</v>
      </c>
      <c r="B34" s="94"/>
      <c r="C34" s="156">
        <v>-0.38</v>
      </c>
      <c r="D34" s="149"/>
      <c r="E34" s="156">
        <v>-3.9</v>
      </c>
      <c r="F34" s="106"/>
      <c r="G34" s="105" t="s">
        <v>83</v>
      </c>
    </row>
    <row r="35" spans="1:12" ht="15.75" thickTop="1" x14ac:dyDescent="0.25"/>
    <row r="36" spans="1:12" s="84" customFormat="1" ht="15" customHeight="1" x14ac:dyDescent="0.25">
      <c r="A36" s="198" t="s">
        <v>64</v>
      </c>
      <c r="B36" s="198"/>
      <c r="C36" s="198"/>
      <c r="D36" s="198"/>
      <c r="E36" s="198"/>
      <c r="F36" s="198"/>
      <c r="G36" s="198"/>
    </row>
    <row r="37" spans="1:12" ht="15" customHeight="1" x14ac:dyDescent="0.25">
      <c r="A37" s="198" t="s">
        <v>58</v>
      </c>
      <c r="B37" s="198"/>
      <c r="C37" s="198"/>
      <c r="D37" s="198"/>
      <c r="E37" s="198"/>
      <c r="F37" s="198"/>
      <c r="G37" s="198"/>
      <c r="H37" s="132"/>
    </row>
    <row r="38" spans="1:12" ht="24" customHeight="1" x14ac:dyDescent="0.25">
      <c r="A38" s="197" t="s">
        <v>91</v>
      </c>
      <c r="B38" s="197"/>
      <c r="C38" s="197"/>
      <c r="D38" s="197"/>
      <c r="E38" s="197"/>
      <c r="F38" s="197"/>
      <c r="G38" s="197"/>
      <c r="H38" s="132"/>
      <c r="K38" s="159"/>
      <c r="L38" s="159"/>
    </row>
    <row r="39" spans="1:12" ht="36.75" customHeight="1" x14ac:dyDescent="0.25">
      <c r="A39" s="197" t="s">
        <v>84</v>
      </c>
      <c r="B39" s="197"/>
      <c r="C39" s="197"/>
      <c r="D39" s="197"/>
      <c r="E39" s="197"/>
      <c r="F39" s="197"/>
      <c r="G39" s="84"/>
      <c r="H39" s="84"/>
    </row>
    <row r="40" spans="1:12" ht="24.75" customHeight="1" x14ac:dyDescent="0.25">
      <c r="A40" s="201" t="s">
        <v>85</v>
      </c>
      <c r="B40" s="201"/>
      <c r="C40" s="201"/>
      <c r="D40" s="201"/>
      <c r="E40" s="201"/>
      <c r="F40" s="201"/>
      <c r="G40" s="201"/>
      <c r="H40" s="201"/>
      <c r="I40" s="201"/>
      <c r="J40" s="201"/>
    </row>
    <row r="41" spans="1:12" ht="14.25" customHeight="1" x14ac:dyDescent="0.25">
      <c r="A41" s="197" t="s">
        <v>86</v>
      </c>
      <c r="B41" s="197"/>
      <c r="C41" s="197"/>
      <c r="D41" s="197"/>
      <c r="E41" s="197"/>
      <c r="F41" s="197"/>
      <c r="G41" s="197"/>
    </row>
    <row r="42" spans="1:12" ht="12" customHeight="1" x14ac:dyDescent="0.25">
      <c r="A42" s="200" t="s">
        <v>79</v>
      </c>
      <c r="B42" s="200"/>
      <c r="C42" s="200"/>
      <c r="D42" s="200"/>
      <c r="E42" s="200"/>
      <c r="F42" s="200"/>
      <c r="G42" s="200"/>
    </row>
    <row r="43" spans="1:12" ht="5.25" customHeight="1" x14ac:dyDescent="0.25"/>
  </sheetData>
  <mergeCells count="13">
    <mergeCell ref="A39:F39"/>
    <mergeCell ref="A42:G42"/>
    <mergeCell ref="A41:G41"/>
    <mergeCell ref="A40:J40"/>
    <mergeCell ref="C23:E23"/>
    <mergeCell ref="A1:G1"/>
    <mergeCell ref="A38:G38"/>
    <mergeCell ref="A36:G36"/>
    <mergeCell ref="A37:G37"/>
    <mergeCell ref="A2:G2"/>
    <mergeCell ref="A4:G4"/>
    <mergeCell ref="C7:E7"/>
    <mergeCell ref="A3:G3"/>
  </mergeCells>
  <printOptions horizontalCentered="1" verticalCentered="1"/>
  <pageMargins left="0.7" right="0.7" top="0.5" bottom="0.5" header="0.3" footer="0.3"/>
  <pageSetup orientation="portrait" r:id="rId1"/>
  <ignoredErrors>
    <ignoredError sqref="G21:G34 G12:G14 G16:G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13"/>
  <sheetViews>
    <sheetView workbookViewId="0">
      <selection activeCell="B43" sqref="B43"/>
    </sheetView>
  </sheetViews>
  <sheetFormatPr defaultRowHeight="15" x14ac:dyDescent="0.25"/>
  <cols>
    <col min="2" max="2" width="28" bestFit="1" customWidth="1"/>
    <col min="3" max="3" width="12.28515625" customWidth="1"/>
    <col min="4" max="4" width="13.140625" customWidth="1"/>
  </cols>
  <sheetData>
    <row r="6" spans="2:4" x14ac:dyDescent="0.25">
      <c r="C6" t="str">
        <f>'Pg2'!C7:E7</f>
        <v>Three Months Ended  September 30,</v>
      </c>
    </row>
    <row r="7" spans="2:4" x14ac:dyDescent="0.25">
      <c r="C7">
        <f>'Pg2'!C8</f>
        <v>2018</v>
      </c>
    </row>
    <row r="8" spans="2:4" x14ac:dyDescent="0.25">
      <c r="B8" t="str">
        <f>'Pg2'!A11</f>
        <v xml:space="preserve">Stock-based compensation - </v>
      </c>
      <c r="C8">
        <f>'Pg2'!C12+'Pg2'!C13</f>
        <v>20.8</v>
      </c>
      <c r="D8" s="174">
        <f>C8/C9</f>
        <v>0.32049306625577811</v>
      </c>
    </row>
    <row r="9" spans="2:4" x14ac:dyDescent="0.25">
      <c r="B9" t="s">
        <v>73</v>
      </c>
      <c r="C9">
        <f>'Pg1'!D16+'Pg1'!D17</f>
        <v>64.900000000000006</v>
      </c>
    </row>
    <row r="10" spans="2:4" x14ac:dyDescent="0.25">
      <c r="C10" t="str">
        <f>'Pg2'!C23:E23</f>
        <v>Nine Months Ended  September 30,</v>
      </c>
    </row>
    <row r="11" spans="2:4" x14ac:dyDescent="0.25">
      <c r="C11">
        <f>'Pg2'!C24</f>
        <v>2018</v>
      </c>
    </row>
    <row r="12" spans="2:4" x14ac:dyDescent="0.25">
      <c r="B12" s="84" t="str">
        <f>B8</f>
        <v xml:space="preserve">Stock-based compensation - </v>
      </c>
      <c r="C12">
        <f>'Pg2'!C28+'Pg2'!C29</f>
        <v>68.400000000000006</v>
      </c>
      <c r="D12" s="174">
        <f>C12/C13</f>
        <v>0.29520932239965475</v>
      </c>
    </row>
    <row r="13" spans="2:4" x14ac:dyDescent="0.25">
      <c r="B13" s="84" t="s">
        <v>73</v>
      </c>
      <c r="C13">
        <f>'Pg1'!H16+'Pg1'!H17</f>
        <v>231.7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8"/>
  <sheetViews>
    <sheetView workbookViewId="0">
      <selection activeCell="C43" sqref="C43"/>
    </sheetView>
  </sheetViews>
  <sheetFormatPr defaultRowHeight="15" x14ac:dyDescent="0.25"/>
  <cols>
    <col min="2" max="3" width="14.28515625" bestFit="1" customWidth="1"/>
  </cols>
  <sheetData>
    <row r="6" spans="2:3" x14ac:dyDescent="0.25">
      <c r="B6" s="183">
        <v>14201000</v>
      </c>
      <c r="C6" s="183">
        <f>9412000+11395000</f>
        <v>20807000</v>
      </c>
    </row>
    <row r="7" spans="2:3" x14ac:dyDescent="0.25">
      <c r="B7" s="184">
        <v>39677446</v>
      </c>
      <c r="C7" s="184">
        <v>39677446</v>
      </c>
    </row>
    <row r="8" spans="2:3" x14ac:dyDescent="0.25">
      <c r="B8" s="182">
        <f>B6/B7</f>
        <v>0.35791114176048527</v>
      </c>
      <c r="C8" s="182">
        <f>C6/C7</f>
        <v>0.52440371288010823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Pg1</vt:lpstr>
      <vt:lpstr>Sheet1</vt:lpstr>
      <vt:lpstr>Pg2</vt:lpstr>
      <vt:lpstr>Percentages</vt:lpstr>
      <vt:lpstr>Diluted Calculation</vt:lpstr>
      <vt:lpstr>'Pg1'!Print_Area</vt:lpstr>
      <vt:lpstr>'Pg2'!Print_Area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Collett</dc:creator>
  <cp:lastModifiedBy>Mariann Ohanesian</cp:lastModifiedBy>
  <cp:lastPrinted>2018-10-19T21:06:32Z</cp:lastPrinted>
  <dcterms:created xsi:type="dcterms:W3CDTF">2012-08-09T16:44:43Z</dcterms:created>
  <dcterms:modified xsi:type="dcterms:W3CDTF">2018-11-01T15:12:18Z</dcterms:modified>
</cp:coreProperties>
</file>