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0920" windowHeight="11700"/>
  </bookViews>
  <sheets>
    <sheet name="Pg1" sheetId="1" r:id="rId1"/>
    <sheet name="Sheet1" sheetId="2" state="hidden" r:id="rId2"/>
    <sheet name="Pg2" sheetId="4" r:id="rId3"/>
  </sheets>
  <definedNames>
    <definedName name="_xlnm.Print_Area" localSheetId="0">'Pg1'!$A$2:$I$51</definedName>
    <definedName name="_xlnm.Print_Area" localSheetId="2">'Pg2'!$A$1:$G$27</definedName>
  </definedNames>
  <calcPr calcId="145621"/>
</workbook>
</file>

<file path=xl/calcChain.xml><?xml version="1.0" encoding="utf-8"?>
<calcChain xmlns="http://schemas.openxmlformats.org/spreadsheetml/2006/main">
  <c r="F51" i="1" l="1"/>
  <c r="D17" i="1" l="1"/>
  <c r="D12" i="1"/>
  <c r="F23" i="1"/>
  <c r="D18" i="1" l="1"/>
  <c r="F17" i="1"/>
  <c r="F18" i="1" s="1"/>
  <c r="F24" i="1" s="1"/>
  <c r="F25" i="1" s="1"/>
  <c r="D34" i="1" l="1"/>
  <c r="D23" i="1" l="1"/>
  <c r="D24" i="1" s="1"/>
  <c r="D51" i="1"/>
  <c r="D44" i="1" l="1"/>
  <c r="F44" i="1" s="1"/>
  <c r="I26" i="2" l="1"/>
  <c r="G26" i="2"/>
  <c r="E26" i="2"/>
  <c r="C26" i="2"/>
  <c r="K23" i="2"/>
  <c r="K19" i="2"/>
  <c r="K26" i="2" s="1"/>
  <c r="K13" i="2" l="1"/>
  <c r="K28" i="2" s="1"/>
  <c r="E9" i="4" l="1"/>
  <c r="E14" i="4" s="1"/>
  <c r="E18" i="4" s="1"/>
  <c r="G13" i="2"/>
  <c r="G28" i="2" s="1"/>
  <c r="G29" i="2" s="1"/>
  <c r="E16" i="4"/>
  <c r="E13" i="2"/>
  <c r="E28" i="2" s="1"/>
  <c r="E29" i="2" s="1"/>
  <c r="I13" i="2"/>
  <c r="I28" i="2" s="1"/>
  <c r="I29" i="2" s="1"/>
  <c r="C16" i="4" l="1"/>
  <c r="C9" i="4"/>
  <c r="C14" i="4" s="1"/>
  <c r="C18" i="4" s="1"/>
  <c r="C13" i="2"/>
  <c r="C28" i="2" s="1"/>
  <c r="C29" i="2" s="1"/>
  <c r="C17" i="4" l="1"/>
</calcChain>
</file>

<file path=xl/sharedStrings.xml><?xml version="1.0" encoding="utf-8"?>
<sst xmlns="http://schemas.openxmlformats.org/spreadsheetml/2006/main" count="109" uniqueCount="86">
  <si>
    <t xml:space="preserve">PUMA BIOTECHNOLOGY, INC. </t>
  </si>
  <si>
    <t xml:space="preserve">(A DEVELOPMENT STAGE COMPANY) </t>
  </si>
  <si>
    <t>Period from</t>
  </si>
  <si>
    <t>Three Months Ended</t>
  </si>
  <si>
    <t>Research and development</t>
  </si>
  <si>
    <t>Totals</t>
  </si>
  <si>
    <t>Loss from operations</t>
  </si>
  <si>
    <t>Other income (expenses):</t>
  </si>
  <si>
    <t>Interest income</t>
  </si>
  <si>
    <t>Other income (expense)</t>
  </si>
  <si>
    <t>Net loss per common share—basic and diluted</t>
  </si>
  <si>
    <t>Weighted-average common shares outstanding—basic and diluted</t>
  </si>
  <si>
    <t>(Unaudited)</t>
  </si>
  <si>
    <t>LIQUIDITY AND CAPITAL RESOURCES</t>
  </si>
  <si>
    <t>Cash and cash equivalents</t>
  </si>
  <si>
    <t>Working capital</t>
  </si>
  <si>
    <t>Stockholders' equity</t>
  </si>
  <si>
    <t>Cash provided by (used in):</t>
  </si>
  <si>
    <t>Operating activities</t>
  </si>
  <si>
    <t>Investing activities</t>
  </si>
  <si>
    <t>Financing activities</t>
  </si>
  <si>
    <t>2012</t>
  </si>
  <si>
    <t>December 31,</t>
  </si>
  <si>
    <t>2011</t>
  </si>
  <si>
    <t>September 15,</t>
  </si>
  <si>
    <t>2010 (date</t>
  </si>
  <si>
    <t>of inception) to</t>
  </si>
  <si>
    <t>Twelve Months Ended</t>
  </si>
  <si>
    <t>Adjustments:</t>
  </si>
  <si>
    <t>Research and development:</t>
  </si>
  <si>
    <t>Share-based compensation</t>
  </si>
  <si>
    <t>General and administrative:</t>
  </si>
  <si>
    <t>Adjusted net loss per share—basic and diluted</t>
  </si>
  <si>
    <t>Net loss adjustments</t>
  </si>
  <si>
    <t>Net loss - Adjusted</t>
  </si>
  <si>
    <t>(in millions except per share data)</t>
  </si>
  <si>
    <t>Inherited clinical trial expenses</t>
  </si>
  <si>
    <t>months ended December 31, 2012 and 2011, respectively.</t>
  </si>
  <si>
    <t>as we believe they are not indicative of our operations going forward.</t>
  </si>
  <si>
    <t>(2) Excludes the estimated impact of the activities arising from the acquisition of the inherited clinical trials from the Licensor</t>
  </si>
  <si>
    <t>Net loss per GAAP</t>
  </si>
  <si>
    <t>ADJUSTED CONDENSED STATEMENTS OF OPERATIONS</t>
  </si>
  <si>
    <t>Reconciliation of GAAP to Adjusted Net Income</t>
  </si>
  <si>
    <t>(1) Excludes share-based compensation expense totaling $12.6 million and $7.6 million for the three month period ended</t>
  </si>
  <si>
    <t>December 31, 2012 and 2011, respectively.  Excludes share-based compensation expense totaling $19.6 and $7.6 for the twelve</t>
  </si>
  <si>
    <t>(1) (2)</t>
  </si>
  <si>
    <t>(in millions except share and per share data)</t>
  </si>
  <si>
    <t>Marketable securities</t>
  </si>
  <si>
    <t>GAAP net loss</t>
  </si>
  <si>
    <t xml:space="preserve">Stock-based compensation - </t>
  </si>
  <si>
    <t>(1)</t>
  </si>
  <si>
    <t>(2)</t>
  </si>
  <si>
    <t>(3)</t>
  </si>
  <si>
    <t>Adjustment to net loss (as detailed above)</t>
  </si>
  <si>
    <t xml:space="preserve">Net loss </t>
  </si>
  <si>
    <t>Ended</t>
  </si>
  <si>
    <t>PUMA BIOTECHNOLOGY, INC. AND SUBSIDIARY</t>
  </si>
  <si>
    <t>CONSOLIDATED STATEMENTS OF OPERATIONS</t>
  </si>
  <si>
    <t>2017</t>
  </si>
  <si>
    <t>Cost of sales</t>
  </si>
  <si>
    <t>License revenue</t>
  </si>
  <si>
    <t>Total revenue</t>
  </si>
  <si>
    <t>Interest expense</t>
  </si>
  <si>
    <t>March 31,</t>
  </si>
  <si>
    <t>2018</t>
  </si>
  <si>
    <t>Three Months</t>
  </si>
  <si>
    <t>Three Months Ended  March 31,</t>
  </si>
  <si>
    <t>(in millions, unaudited)</t>
  </si>
  <si>
    <t>Non-GAAP adjusted net income (loss)</t>
  </si>
  <si>
    <t>Decrease in cash and cash equivalents</t>
  </si>
  <si>
    <t>Selling, general and administrative</t>
  </si>
  <si>
    <t>(1) To reflect a non-cash charge to operating expense for selling, general and administrative stock-based compensation.</t>
  </si>
  <si>
    <t>(2) To reflect a non-cash charge to operating expense for research and development stock-based compensation.</t>
  </si>
  <si>
    <t>Reconciliation of GAAP Net Loss to Non-GAAP Adjusted Net Income (Loss) and</t>
  </si>
  <si>
    <t>GAAP Net Loss Per Share to Non-GAAP Adjusted Net Income (Loss) Per Share</t>
  </si>
  <si>
    <t>Product revenue, net</t>
  </si>
  <si>
    <t>Operating costs and expenses:</t>
  </si>
  <si>
    <t>(3) Non-GAAP adjusted net income (loss) per share was calculated based on 37,699,024 and 36,931,167 weighted average common shares outstanding for the three months ended March 31, 2018 and 2017, respectively.</t>
  </si>
  <si>
    <t>GAAP net loss per share—diluted</t>
  </si>
  <si>
    <t>(4)</t>
  </si>
  <si>
    <t xml:space="preserve">GAAP net loss per share - basic </t>
  </si>
  <si>
    <t>Non-GAAP adjusted basic net income (loss) per share</t>
  </si>
  <si>
    <t>(5)</t>
  </si>
  <si>
    <t>Non-GAAP adjusted diluted net income (loss) per share</t>
  </si>
  <si>
    <t>(5) Potentially dilutive common stock equivalents (stock options, restricted stock units and warrants) were not included in this non-GAAP adjusted diluted net loss per share for the three months ended March 31, 2017 as these shares would be considered anti-dilutive.</t>
  </si>
  <si>
    <t>(4) Non-GAAP adjusted diluted net income per share was calculated based on 40,642,311 weighted average common shares outstanding and potentially dilutive common stock equivalents (stock options, restricted stock units and warrants) for the three months ended March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</si>
</sst>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_(&quot;$&quot;* #,##0.000_);_(&quot;$&quot;* \(#,##0.000\);_(&quot;$&quot;* &quot;-&quot;??_);_(@_)"/>
    <numFmt numFmtId="168" formatCode="_(&quot;$&quot;* #,##0.0_);_(&quot;$&quot;* \(#,##0.0\);_(&quot;$&quot;* &quot;-&quot;??_);_(@_)"/>
    <numFmt numFmtId="169" formatCode="_(* #,##0.0_);_(* \(#,##0.0\);_(* &quot;-&quot;??_);_(@_)"/>
    <numFmt numFmtId="170" formatCode="#;#;&quot;—&quot;"/>
    <numFmt numFmtId="171" formatCode="_(* #,##0_);_(* \(#,##0\);_(* &quot;—&quot;??_);_(@_)"/>
    <numFmt numFmtId="172" formatCode="_(&quot;$&quot;* #,##0_);_(&quot;$&quot;* \(#,##0\);_(&quot;$&quot;* &quot;—&quot;??_);_(@_)"/>
  </numFmts>
  <fonts count="11" x14ac:knownFonts="1">
    <font>
      <sz val="11"/>
      <color theme="1"/>
      <name val="Calibri"/>
      <family val="2"/>
      <scheme val="minor"/>
    </font>
    <font>
      <sz val="11"/>
      <color theme="1"/>
      <name val="Calibri"/>
      <family val="2"/>
      <scheme val="minor"/>
    </font>
    <font>
      <sz val="8.25"/>
      <color rgb="FF000000"/>
      <name val="Microsoft Sans Serif"/>
      <family val="2"/>
    </font>
    <font>
      <b/>
      <sz val="11"/>
      <color theme="1"/>
      <name val="Times New Roman"/>
      <family val="1"/>
    </font>
    <font>
      <sz val="11"/>
      <color theme="1"/>
      <name val="Times New Roman"/>
      <family val="1"/>
    </font>
    <font>
      <sz val="10"/>
      <color theme="1"/>
      <name val="Times New Roman"/>
      <family val="1"/>
    </font>
    <font>
      <b/>
      <sz val="10"/>
      <color theme="1"/>
      <name val="Times New Roman"/>
      <family val="1"/>
    </font>
    <font>
      <sz val="10"/>
      <name val="Arial"/>
      <family val="2"/>
    </font>
    <font>
      <sz val="10"/>
      <color theme="1"/>
      <name val="Calibri"/>
      <family val="2"/>
      <scheme val="minor"/>
    </font>
    <font>
      <sz val="9"/>
      <color theme="1"/>
      <name val="Times New Roman"/>
      <family val="1"/>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applyAlignment="0"/>
    <xf numFmtId="0" fontId="7" fillId="0" borderId="0"/>
  </cellStyleXfs>
  <cellXfs count="189">
    <xf numFmtId="0" fontId="0" fillId="0" borderId="0" xfId="0"/>
    <xf numFmtId="0" fontId="3" fillId="2" borderId="0" xfId="0" applyFont="1" applyFill="1" applyAlignment="1">
      <alignment horizontal="centerContinuous" vertical="center"/>
    </xf>
    <xf numFmtId="0" fontId="4" fillId="2" borderId="0" xfId="0" applyFont="1" applyFill="1" applyAlignment="1">
      <alignment horizontal="centerContinuous"/>
    </xf>
    <xf numFmtId="0" fontId="4" fillId="2" borderId="0" xfId="0" applyFont="1" applyFill="1"/>
    <xf numFmtId="0" fontId="3" fillId="2" borderId="0" xfId="0" applyFont="1" applyFill="1" applyAlignment="1">
      <alignment horizontal="centerContinuous" vertical="center" wrapText="1"/>
    </xf>
    <xf numFmtId="0" fontId="3" fillId="2" borderId="0" xfId="0" applyFont="1" applyFill="1" applyAlignment="1">
      <alignment horizontal="centerContinuous" wrapText="1"/>
    </xf>
    <xf numFmtId="0" fontId="3" fillId="2" borderId="0" xfId="0" applyFont="1" applyFill="1" applyAlignment="1">
      <alignment wrapText="1"/>
    </xf>
    <xf numFmtId="0" fontId="4" fillId="2" borderId="0" xfId="0" applyFont="1" applyFill="1" applyAlignment="1">
      <alignment horizontal="center" wrapText="1"/>
    </xf>
    <xf numFmtId="0" fontId="4" fillId="2" borderId="0" xfId="0" quotePrefix="1" applyFont="1" applyFill="1" applyAlignment="1">
      <alignment horizontal="center"/>
    </xf>
    <xf numFmtId="0" fontId="3" fillId="2" borderId="0" xfId="0" applyFont="1" applyFill="1"/>
    <xf numFmtId="164" fontId="4" fillId="2" borderId="0" xfId="0" applyNumberFormat="1" applyFont="1" applyFill="1" applyAlignment="1">
      <alignment horizontal="center" wrapText="1"/>
    </xf>
    <xf numFmtId="0" fontId="4" fillId="2" borderId="1" xfId="0" applyFont="1" applyFill="1" applyBorder="1" applyAlignment="1">
      <alignment horizontal="centerContinuous"/>
    </xf>
    <xf numFmtId="0" fontId="3" fillId="2" borderId="1" xfId="0" applyFont="1" applyFill="1" applyBorder="1" applyAlignment="1">
      <alignment horizontal="centerContinuous"/>
    </xf>
    <xf numFmtId="0" fontId="4" fillId="2" borderId="0" xfId="0" applyFont="1" applyFill="1" applyBorder="1" applyAlignment="1">
      <alignment horizontal="center" wrapText="1"/>
    </xf>
    <xf numFmtId="164" fontId="4" fillId="2" borderId="1" xfId="0" quotePrefix="1" applyNumberFormat="1" applyFont="1" applyFill="1" applyBorder="1" applyAlignment="1">
      <alignment horizontal="center" wrapText="1"/>
    </xf>
    <xf numFmtId="0" fontId="3" fillId="2" borderId="0" xfId="0" applyFont="1" applyFill="1" applyAlignment="1"/>
    <xf numFmtId="164" fontId="4" fillId="2" borderId="1" xfId="0" applyNumberFormat="1" applyFont="1" applyFill="1" applyBorder="1" applyAlignment="1">
      <alignment horizontal="center" wrapText="1"/>
    </xf>
    <xf numFmtId="0" fontId="4" fillId="2" borderId="0" xfId="0" applyFont="1" applyFill="1" applyAlignment="1">
      <alignment horizontal="left" indent="2"/>
    </xf>
    <xf numFmtId="165" fontId="4" fillId="2" borderId="0" xfId="2" applyNumberFormat="1" applyFont="1" applyFill="1" applyBorder="1" applyAlignment="1">
      <alignment wrapText="1"/>
    </xf>
    <xf numFmtId="165" fontId="4" fillId="2" borderId="0" xfId="2" applyNumberFormat="1" applyFont="1" applyFill="1" applyBorder="1" applyAlignment="1"/>
    <xf numFmtId="166" fontId="4" fillId="2" borderId="0" xfId="1" applyNumberFormat="1" applyFont="1" applyFill="1" applyBorder="1" applyAlignment="1">
      <alignment wrapText="1"/>
    </xf>
    <xf numFmtId="166" fontId="4" fillId="2" borderId="0" xfId="1" applyNumberFormat="1" applyFont="1" applyFill="1" applyBorder="1" applyAlignment="1"/>
    <xf numFmtId="0" fontId="4" fillId="2" borderId="0" xfId="0" applyFont="1" applyFill="1" applyAlignment="1">
      <alignment horizontal="left" wrapText="1" indent="5"/>
    </xf>
    <xf numFmtId="0" fontId="4" fillId="2" borderId="0" xfId="0" applyFont="1" applyFill="1" applyAlignment="1">
      <alignment horizontal="left" wrapText="1" indent="2"/>
    </xf>
    <xf numFmtId="44" fontId="4" fillId="2" borderId="2" xfId="2" applyNumberFormat="1" applyFont="1" applyFill="1" applyBorder="1" applyAlignment="1">
      <alignment wrapText="1"/>
    </xf>
    <xf numFmtId="167" fontId="4" fillId="2" borderId="0" xfId="2" applyNumberFormat="1" applyFont="1" applyFill="1" applyBorder="1" applyAlignment="1">
      <alignment wrapText="1"/>
    </xf>
    <xf numFmtId="0" fontId="4" fillId="2" borderId="0" xfId="0" applyFont="1" applyFill="1" applyBorder="1" applyAlignment="1">
      <alignment wrapText="1"/>
    </xf>
    <xf numFmtId="166" fontId="4" fillId="2" borderId="2" xfId="1" applyNumberFormat="1" applyFont="1" applyFill="1" applyBorder="1" applyAlignment="1">
      <alignment wrapText="1"/>
    </xf>
    <xf numFmtId="0" fontId="4" fillId="2" borderId="0" xfId="0" applyFont="1" applyFill="1" applyAlignment="1">
      <alignment wrapText="1"/>
    </xf>
    <xf numFmtId="0" fontId="4" fillId="2" borderId="0" xfId="0" applyFont="1" applyFill="1" applyAlignment="1">
      <alignment horizontal="center"/>
    </xf>
    <xf numFmtId="0" fontId="3" fillId="2" borderId="0" xfId="0" applyFont="1" applyFill="1" applyAlignment="1">
      <alignment horizontal="center" wrapText="1"/>
    </xf>
    <xf numFmtId="164" fontId="4" fillId="2" borderId="0" xfId="0" quotePrefix="1" applyNumberFormat="1" applyFont="1" applyFill="1" applyBorder="1" applyAlignment="1">
      <alignment horizontal="center" wrapText="1"/>
    </xf>
    <xf numFmtId="164" fontId="4" fillId="2" borderId="0" xfId="0" applyNumberFormat="1" applyFont="1" applyFill="1" applyBorder="1" applyAlignment="1">
      <alignment horizontal="center" wrapText="1"/>
    </xf>
    <xf numFmtId="168" fontId="4" fillId="2" borderId="0" xfId="2" applyNumberFormat="1" applyFont="1" applyFill="1" applyBorder="1" applyAlignment="1">
      <alignment wrapText="1"/>
    </xf>
    <xf numFmtId="0" fontId="4" fillId="2" borderId="0" xfId="0" applyFont="1" applyFill="1" applyBorder="1"/>
    <xf numFmtId="0" fontId="4" fillId="2" borderId="0" xfId="0" quotePrefix="1" applyFont="1" applyFill="1" applyBorder="1" applyAlignment="1">
      <alignment horizontal="center"/>
    </xf>
    <xf numFmtId="0" fontId="4" fillId="2" borderId="0" xfId="0" applyFont="1" applyFill="1" applyBorder="1" applyAlignment="1">
      <alignment horizontal="center"/>
    </xf>
    <xf numFmtId="164" fontId="4" fillId="2" borderId="0" xfId="0" applyNumberFormat="1" applyFont="1" applyFill="1" applyBorder="1"/>
    <xf numFmtId="164" fontId="4" fillId="2" borderId="0" xfId="0" quotePrefix="1" applyNumberFormat="1" applyFont="1" applyFill="1" applyBorder="1" applyAlignment="1">
      <alignment horizontal="center"/>
    </xf>
    <xf numFmtId="165" fontId="4" fillId="2" borderId="0" xfId="2" applyNumberFormat="1" applyFont="1" applyFill="1" applyBorder="1"/>
    <xf numFmtId="0" fontId="4" fillId="2" borderId="0" xfId="0" quotePrefix="1" applyFont="1" applyFill="1" applyAlignment="1">
      <alignment wrapText="1"/>
    </xf>
    <xf numFmtId="0" fontId="4" fillId="2" borderId="0" xfId="0" applyFont="1" applyFill="1" applyAlignment="1">
      <alignment horizontal="left"/>
    </xf>
    <xf numFmtId="0" fontId="4" fillId="2" borderId="0" xfId="0" applyFont="1" applyFill="1" applyAlignment="1">
      <alignment horizontal="left" vertical="center"/>
    </xf>
    <xf numFmtId="169" fontId="4" fillId="2" borderId="3" xfId="1" applyNumberFormat="1" applyFont="1" applyFill="1" applyBorder="1" applyAlignment="1">
      <alignment wrapText="1"/>
    </xf>
    <xf numFmtId="169" fontId="4" fillId="2" borderId="0" xfId="1" applyNumberFormat="1" applyFont="1" applyFill="1" applyBorder="1" applyAlignment="1">
      <alignment wrapText="1"/>
    </xf>
    <xf numFmtId="169" fontId="4" fillId="2" borderId="0" xfId="1" applyNumberFormat="1" applyFont="1" applyFill="1" applyBorder="1" applyAlignment="1"/>
    <xf numFmtId="166" fontId="4" fillId="2" borderId="0" xfId="1" applyNumberFormat="1" applyFont="1" applyFill="1" applyBorder="1" applyAlignment="1">
      <alignment vertical="center" wrapText="1"/>
    </xf>
    <xf numFmtId="169" fontId="4" fillId="2" borderId="0" xfId="0" applyNumberFormat="1" applyFont="1" applyFill="1" applyBorder="1" applyAlignment="1">
      <alignment vertical="center" wrapText="1"/>
    </xf>
    <xf numFmtId="169" fontId="4" fillId="2" borderId="0" xfId="0" applyNumberFormat="1" applyFont="1" applyFill="1" applyBorder="1" applyAlignment="1">
      <alignment wrapText="1"/>
    </xf>
    <xf numFmtId="168" fontId="4" fillId="2" borderId="2" xfId="2" applyNumberFormat="1" applyFont="1" applyFill="1" applyBorder="1" applyAlignment="1">
      <alignment horizontal="left"/>
    </xf>
    <xf numFmtId="168" fontId="4" fillId="2" borderId="0" xfId="2" applyNumberFormat="1" applyFont="1" applyFill="1" applyBorder="1" applyAlignment="1">
      <alignment horizontal="centerContinuous"/>
    </xf>
    <xf numFmtId="0" fontId="3" fillId="2" borderId="0" xfId="0" applyFont="1" applyFill="1" applyAlignment="1">
      <alignment horizontal="centerContinuous"/>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168" fontId="5" fillId="2" borderId="0" xfId="2" applyNumberFormat="1" applyFont="1" applyFill="1"/>
    <xf numFmtId="169" fontId="5" fillId="2" borderId="0" xfId="1" applyNumberFormat="1" applyFont="1" applyFill="1"/>
    <xf numFmtId="0" fontId="5" fillId="2" borderId="0" xfId="0" applyFont="1" applyFill="1" applyAlignment="1">
      <alignment horizontal="left" wrapText="1" indent="2"/>
    </xf>
    <xf numFmtId="0" fontId="5" fillId="2" borderId="0" xfId="0" applyFont="1" applyFill="1" applyAlignment="1">
      <alignment horizontal="left" indent="2"/>
    </xf>
    <xf numFmtId="0" fontId="5" fillId="2" borderId="0" xfId="0" applyFont="1" applyFill="1" applyAlignment="1">
      <alignment horizontal="left" wrapText="1" indent="5"/>
    </xf>
    <xf numFmtId="0" fontId="5" fillId="2" borderId="0" xfId="0" applyFont="1" applyFill="1" applyAlignment="1">
      <alignment horizontal="left" indent="5"/>
    </xf>
    <xf numFmtId="0" fontId="6" fillId="2" borderId="0" xfId="0" applyFont="1" applyFill="1" applyAlignment="1">
      <alignment horizontal="centerContinuous" vertical="center"/>
    </xf>
    <xf numFmtId="0" fontId="5" fillId="2" borderId="0" xfId="0" applyFont="1" applyFill="1" applyAlignment="1">
      <alignment horizontal="centerContinuous"/>
    </xf>
    <xf numFmtId="0" fontId="6" fillId="2" borderId="0" xfId="0" applyFont="1" applyFill="1" applyAlignment="1">
      <alignment wrapText="1"/>
    </xf>
    <xf numFmtId="0" fontId="5" fillId="2" borderId="0" xfId="0" applyFont="1" applyFill="1" applyAlignment="1">
      <alignment horizontal="center" wrapText="1"/>
    </xf>
    <xf numFmtId="0" fontId="5" fillId="2" borderId="0" xfId="0" quotePrefix="1" applyFont="1" applyFill="1" applyAlignment="1">
      <alignment horizontal="center"/>
    </xf>
    <xf numFmtId="0" fontId="6" fillId="2" borderId="0" xfId="0" applyFont="1" applyFill="1"/>
    <xf numFmtId="164" fontId="5" fillId="2" borderId="1" xfId="0" quotePrefix="1" applyNumberFormat="1" applyFont="1" applyFill="1" applyBorder="1" applyAlignment="1">
      <alignment horizontal="center" wrapText="1"/>
    </xf>
    <xf numFmtId="0" fontId="6" fillId="2" borderId="0" xfId="0" applyFont="1" applyFill="1" applyAlignment="1"/>
    <xf numFmtId="168" fontId="5" fillId="2" borderId="0" xfId="2" applyNumberFormat="1" applyFont="1" applyFill="1" applyBorder="1" applyAlignment="1">
      <alignment wrapText="1"/>
    </xf>
    <xf numFmtId="168" fontId="5" fillId="2" borderId="0" xfId="2" applyNumberFormat="1" applyFont="1" applyFill="1" applyBorder="1" applyAlignment="1"/>
    <xf numFmtId="169" fontId="5" fillId="2" borderId="0" xfId="1" applyNumberFormat="1" applyFont="1" applyFill="1" applyBorder="1" applyAlignment="1">
      <alignment wrapText="1"/>
    </xf>
    <xf numFmtId="169" fontId="5" fillId="2" borderId="0" xfId="1" applyNumberFormat="1" applyFont="1" applyFill="1" applyBorder="1" applyAlignment="1"/>
    <xf numFmtId="166" fontId="5" fillId="2" borderId="0" xfId="1" applyNumberFormat="1" applyFont="1" applyFill="1" applyBorder="1" applyAlignment="1">
      <alignment wrapText="1"/>
    </xf>
    <xf numFmtId="168" fontId="5" fillId="2" borderId="0" xfId="1" applyNumberFormat="1" applyFont="1" applyFill="1" applyBorder="1" applyAlignment="1"/>
    <xf numFmtId="166" fontId="5" fillId="2" borderId="0" xfId="1" applyNumberFormat="1" applyFont="1" applyFill="1" applyBorder="1" applyAlignment="1"/>
    <xf numFmtId="0" fontId="5" fillId="2" borderId="0" xfId="0" applyFont="1" applyFill="1" applyBorder="1" applyAlignment="1">
      <alignment wrapText="1"/>
    </xf>
    <xf numFmtId="0" fontId="5" fillId="2" borderId="0" xfId="0" applyFont="1" applyFill="1" applyAlignment="1">
      <alignment vertical="center" wrapText="1"/>
    </xf>
    <xf numFmtId="164" fontId="5" fillId="2" borderId="0" xfId="0" applyNumberFormat="1" applyFont="1" applyFill="1"/>
    <xf numFmtId="37" fontId="5" fillId="2" borderId="0" xfId="0" applyNumberFormat="1" applyFont="1" applyFill="1"/>
    <xf numFmtId="164" fontId="5" fillId="2" borderId="0" xfId="0" applyNumberFormat="1" applyFont="1" applyFill="1" applyAlignment="1">
      <alignment horizontal="center"/>
    </xf>
    <xf numFmtId="43" fontId="6" fillId="2" borderId="0" xfId="1" applyFont="1" applyFill="1"/>
    <xf numFmtId="0" fontId="5" fillId="2" borderId="0" xfId="0" applyFont="1" applyFill="1" applyAlignment="1"/>
    <xf numFmtId="0" fontId="0" fillId="0" borderId="0" xfId="0"/>
    <xf numFmtId="0" fontId="4" fillId="2" borderId="0" xfId="0" applyFont="1" applyFill="1" applyAlignment="1">
      <alignment vertical="center"/>
    </xf>
    <xf numFmtId="0" fontId="4" fillId="2" borderId="0" xfId="0" applyFont="1" applyFill="1" applyAlignment="1">
      <alignment horizontal="center" vertical="center"/>
    </xf>
    <xf numFmtId="0" fontId="0" fillId="0" borderId="0" xfId="0" applyFont="1"/>
    <xf numFmtId="0" fontId="8" fillId="0" borderId="0" xfId="0" applyFont="1"/>
    <xf numFmtId="0" fontId="5" fillId="0" borderId="0" xfId="0" applyFont="1" applyBorder="1" applyAlignment="1"/>
    <xf numFmtId="0" fontId="5" fillId="0" borderId="0" xfId="0" applyNumberFormat="1" applyFont="1" applyBorder="1" applyAlignment="1"/>
    <xf numFmtId="0" fontId="6" fillId="2" borderId="0" xfId="0" applyNumberFormat="1" applyFont="1" applyFill="1" applyBorder="1" applyAlignment="1"/>
    <xf numFmtId="0" fontId="6" fillId="0" borderId="0" xfId="0" applyNumberFormat="1" applyFont="1" applyBorder="1" applyAlignment="1"/>
    <xf numFmtId="0" fontId="5" fillId="2" borderId="0" xfId="0" applyFont="1" applyFill="1" applyBorder="1" applyAlignment="1">
      <alignment horizontal="left" vertical="center"/>
    </xf>
    <xf numFmtId="0" fontId="5" fillId="2" borderId="0" xfId="0" applyNumberFormat="1" applyFont="1" applyFill="1" applyBorder="1" applyAlignment="1">
      <alignment vertical="center"/>
    </xf>
    <xf numFmtId="166" fontId="5" fillId="0" borderId="0" xfId="1" applyNumberFormat="1" applyFont="1" applyBorder="1" applyAlignment="1"/>
    <xf numFmtId="0" fontId="5" fillId="0" borderId="0" xfId="2" applyNumberFormat="1" applyFont="1" applyBorder="1" applyAlignment="1"/>
    <xf numFmtId="0" fontId="5" fillId="2" borderId="0" xfId="0" applyFont="1" applyFill="1" applyBorder="1" applyAlignment="1">
      <alignment horizontal="left" vertical="center" indent="1"/>
    </xf>
    <xf numFmtId="166" fontId="5" fillId="0" borderId="0" xfId="1" applyNumberFormat="1" applyFont="1" applyBorder="1" applyAlignment="1">
      <alignment horizontal="right"/>
    </xf>
    <xf numFmtId="169" fontId="5" fillId="0" borderId="0" xfId="1" applyNumberFormat="1" applyFont="1" applyBorder="1" applyAlignment="1">
      <alignment horizontal="right"/>
    </xf>
    <xf numFmtId="0" fontId="5" fillId="0" borderId="0" xfId="0" quotePrefix="1" applyNumberFormat="1" applyFont="1" applyBorder="1" applyAlignment="1"/>
    <xf numFmtId="0" fontId="5" fillId="0" borderId="0" xfId="1" quotePrefix="1" applyNumberFormat="1" applyFont="1" applyBorder="1" applyAlignment="1"/>
    <xf numFmtId="0" fontId="5" fillId="2" borderId="0" xfId="0" applyFont="1" applyFill="1" applyBorder="1" applyAlignment="1">
      <alignment horizontal="left" vertical="center" wrapText="1"/>
    </xf>
    <xf numFmtId="0" fontId="5" fillId="2" borderId="0" xfId="0" applyNumberFormat="1" applyFont="1" applyFill="1" applyBorder="1" applyAlignment="1">
      <alignment vertical="center" wrapText="1"/>
    </xf>
    <xf numFmtId="44" fontId="5" fillId="0" borderId="0" xfId="2" applyFont="1" applyBorder="1" applyAlignment="1">
      <alignment horizontal="right"/>
    </xf>
    <xf numFmtId="0" fontId="5" fillId="0" borderId="0" xfId="2" quotePrefix="1" applyNumberFormat="1" applyFont="1" applyBorder="1" applyAlignment="1"/>
    <xf numFmtId="43" fontId="5" fillId="0" borderId="0" xfId="1" applyFont="1" applyBorder="1" applyAlignment="1">
      <alignment horizontal="right"/>
    </xf>
    <xf numFmtId="0" fontId="8" fillId="0" borderId="0" xfId="0" applyFont="1" applyBorder="1"/>
    <xf numFmtId="0" fontId="3" fillId="2" borderId="0" xfId="0" applyFont="1" applyFill="1" applyBorder="1" applyAlignment="1">
      <alignment horizontal="center" vertical="center"/>
    </xf>
    <xf numFmtId="0" fontId="5" fillId="2" borderId="0" xfId="0" applyFont="1" applyFill="1" applyBorder="1" applyAlignment="1"/>
    <xf numFmtId="164" fontId="5" fillId="2" borderId="0" xfId="0" quotePrefix="1" applyNumberFormat="1" applyFont="1" applyFill="1" applyBorder="1" applyAlignment="1">
      <alignment horizontal="center"/>
    </xf>
    <xf numFmtId="164" fontId="5" fillId="2" borderId="0" xfId="0" quotePrefix="1" applyNumberFormat="1" applyFont="1" applyFill="1" applyBorder="1" applyAlignment="1">
      <alignment horizontal="center" wrapText="1"/>
    </xf>
    <xf numFmtId="0" fontId="5" fillId="2" borderId="0" xfId="0" applyFont="1" applyFill="1" applyAlignment="1">
      <alignment vertical="center"/>
    </xf>
    <xf numFmtId="0" fontId="6" fillId="2" borderId="0" xfId="0" applyFont="1" applyFill="1" applyBorder="1" applyAlignment="1">
      <alignment horizontal="center" vertical="center"/>
    </xf>
    <xf numFmtId="0" fontId="5" fillId="2" borderId="0" xfId="0" applyFont="1" applyFill="1" applyAlignment="1">
      <alignment horizontal="center" vertical="center"/>
    </xf>
    <xf numFmtId="170" fontId="5" fillId="2" borderId="0" xfId="1" applyNumberFormat="1" applyFont="1" applyFill="1" applyBorder="1" applyAlignment="1">
      <alignment horizontal="right" wrapText="1"/>
    </xf>
    <xf numFmtId="44" fontId="5" fillId="2" borderId="0" xfId="2" applyNumberFormat="1" applyFont="1" applyFill="1" applyBorder="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5" fillId="2" borderId="0" xfId="0" applyFont="1" applyFill="1" applyAlignment="1">
      <alignment horizontal="centerContinuous"/>
    </xf>
    <xf numFmtId="0" fontId="5" fillId="2" borderId="0" xfId="0" quotePrefix="1" applyFont="1" applyFill="1" applyAlignment="1">
      <alignment horizontal="center"/>
    </xf>
    <xf numFmtId="164" fontId="5" fillId="2" borderId="1" xfId="0" quotePrefix="1" applyNumberFormat="1" applyFont="1" applyFill="1" applyBorder="1" applyAlignment="1">
      <alignment horizontal="center"/>
    </xf>
    <xf numFmtId="1" fontId="5" fillId="2" borderId="1" xfId="0" quotePrefix="1" applyNumberFormat="1" applyFont="1" applyFill="1" applyBorder="1" applyAlignment="1">
      <alignment horizontal="center"/>
    </xf>
    <xf numFmtId="0" fontId="6" fillId="2" borderId="0" xfId="0" applyFont="1" applyFill="1" applyAlignment="1">
      <alignment vertical="center" wrapText="1"/>
    </xf>
    <xf numFmtId="0" fontId="6" fillId="2" borderId="0" xfId="0" applyFont="1" applyFill="1" applyAlignment="1">
      <alignment vertical="center"/>
    </xf>
    <xf numFmtId="0" fontId="5" fillId="2" borderId="0" xfId="0" applyFont="1" applyFill="1" applyAlignment="1">
      <alignment horizontal="center"/>
    </xf>
    <xf numFmtId="0" fontId="5" fillId="2" borderId="0" xfId="0" applyFont="1" applyFill="1" applyAlignment="1">
      <alignment wrapText="1"/>
    </xf>
    <xf numFmtId="1" fontId="5" fillId="2" borderId="0" xfId="0" quotePrefix="1" applyNumberFormat="1" applyFont="1" applyFill="1" applyBorder="1" applyAlignment="1">
      <alignment horizontal="center"/>
    </xf>
    <xf numFmtId="169" fontId="5" fillId="2" borderId="0" xfId="1" applyNumberFormat="1" applyFont="1" applyFill="1" applyBorder="1"/>
    <xf numFmtId="168" fontId="5" fillId="2" borderId="0" xfId="2" applyNumberFormat="1" applyFont="1" applyFill="1" applyBorder="1"/>
    <xf numFmtId="0" fontId="9" fillId="2" borderId="0" xfId="0" applyFont="1" applyFill="1" applyBorder="1" applyAlignment="1">
      <alignment vertical="center" wrapText="1"/>
    </xf>
    <xf numFmtId="0" fontId="6" fillId="2" borderId="0" xfId="0" applyNumberFormat="1" applyFont="1" applyFill="1" applyBorder="1" applyAlignment="1">
      <alignment horizontal="center"/>
    </xf>
    <xf numFmtId="0" fontId="6" fillId="0" borderId="0" xfId="0" applyNumberFormat="1" applyFont="1" applyBorder="1" applyAlignment="1">
      <alignment horizontal="center"/>
    </xf>
    <xf numFmtId="168" fontId="5" fillId="0" borderId="0" xfId="2" applyNumberFormat="1" applyFont="1" applyBorder="1" applyAlignment="1">
      <alignment horizontal="right"/>
    </xf>
    <xf numFmtId="0" fontId="5" fillId="0" borderId="0" xfId="0" applyFont="1" applyFill="1"/>
    <xf numFmtId="168" fontId="5" fillId="0" borderId="0" xfId="2" applyNumberFormat="1" applyFont="1" applyFill="1"/>
    <xf numFmtId="169" fontId="5" fillId="0" borderId="0" xfId="1" applyNumberFormat="1" applyFont="1" applyFill="1"/>
    <xf numFmtId="168" fontId="5" fillId="0" borderId="0" xfId="2" applyNumberFormat="1" applyFont="1" applyFill="1" applyBorder="1" applyAlignment="1">
      <alignment wrapText="1"/>
    </xf>
    <xf numFmtId="0" fontId="6" fillId="0" borderId="0" xfId="0" applyFont="1" applyFill="1" applyAlignment="1">
      <alignment wrapText="1"/>
    </xf>
    <xf numFmtId="169" fontId="5" fillId="0" borderId="0" xfId="1" applyNumberFormat="1" applyFont="1" applyFill="1" applyBorder="1" applyAlignment="1">
      <alignment wrapText="1"/>
    </xf>
    <xf numFmtId="169" fontId="5" fillId="0" borderId="3" xfId="1" applyNumberFormat="1" applyFont="1" applyFill="1" applyBorder="1" applyAlignment="1">
      <alignment wrapText="1"/>
    </xf>
    <xf numFmtId="166" fontId="5" fillId="0" borderId="0" xfId="1" applyNumberFormat="1" applyFont="1" applyFill="1" applyBorder="1" applyAlignment="1">
      <alignment wrapText="1"/>
    </xf>
    <xf numFmtId="168" fontId="5" fillId="0" borderId="4" xfId="2" applyNumberFormat="1" applyFont="1" applyFill="1" applyBorder="1" applyAlignment="1">
      <alignment wrapText="1"/>
    </xf>
    <xf numFmtId="44" fontId="5" fillId="0" borderId="2" xfId="2" applyNumberFormat="1" applyFont="1" applyFill="1" applyBorder="1" applyAlignment="1">
      <alignment wrapText="1"/>
    </xf>
    <xf numFmtId="44" fontId="5" fillId="0" borderId="0" xfId="2" applyNumberFormat="1" applyFont="1" applyFill="1" applyBorder="1" applyAlignment="1">
      <alignment wrapText="1"/>
    </xf>
    <xf numFmtId="166" fontId="5" fillId="0" borderId="2" xfId="1" applyNumberFormat="1" applyFont="1" applyFill="1" applyBorder="1" applyAlignment="1">
      <alignment wrapText="1"/>
    </xf>
    <xf numFmtId="169" fontId="5" fillId="0" borderId="1" xfId="1" applyNumberFormat="1" applyFont="1" applyFill="1" applyBorder="1"/>
    <xf numFmtId="168" fontId="5" fillId="0" borderId="2" xfId="2" applyNumberFormat="1" applyFont="1" applyFill="1" applyBorder="1"/>
    <xf numFmtId="166" fontId="5" fillId="0" borderId="0" xfId="1" applyNumberFormat="1" applyFont="1" applyFill="1" applyBorder="1" applyAlignment="1"/>
    <xf numFmtId="168" fontId="5" fillId="0" borderId="3" xfId="2" applyNumberFormat="1" applyFont="1" applyFill="1" applyBorder="1" applyAlignment="1">
      <alignment horizontal="right"/>
    </xf>
    <xf numFmtId="166" fontId="5" fillId="0" borderId="0" xfId="1" applyNumberFormat="1" applyFont="1" applyFill="1" applyBorder="1" applyAlignment="1">
      <alignment horizontal="right"/>
    </xf>
    <xf numFmtId="169" fontId="5" fillId="0" borderId="0" xfId="1" applyNumberFormat="1" applyFont="1" applyFill="1" applyBorder="1" applyAlignment="1">
      <alignment horizontal="right"/>
    </xf>
    <xf numFmtId="168" fontId="5" fillId="0" borderId="4" xfId="2" applyNumberFormat="1" applyFont="1" applyFill="1" applyBorder="1" applyAlignment="1">
      <alignment horizontal="right"/>
    </xf>
    <xf numFmtId="44" fontId="5" fillId="0" borderId="0" xfId="2" applyFont="1" applyFill="1" applyBorder="1" applyAlignment="1">
      <alignment horizontal="right"/>
    </xf>
    <xf numFmtId="43" fontId="5" fillId="0" borderId="0" xfId="1" applyFont="1" applyFill="1" applyBorder="1" applyAlignment="1">
      <alignment horizontal="right"/>
    </xf>
    <xf numFmtId="44" fontId="5" fillId="0" borderId="4" xfId="2" applyFont="1" applyFill="1" applyBorder="1" applyAlignment="1">
      <alignment horizontal="right"/>
    </xf>
    <xf numFmtId="0" fontId="5" fillId="2" borderId="0" xfId="0" applyFont="1" applyFill="1" applyAlignment="1">
      <alignment wrapText="1"/>
    </xf>
    <xf numFmtId="0" fontId="5" fillId="2" borderId="0" xfId="0" applyFont="1" applyFill="1" applyAlignment="1"/>
    <xf numFmtId="168" fontId="5" fillId="2" borderId="0" xfId="2" quotePrefix="1" applyNumberFormat="1" applyFont="1" applyFill="1" applyBorder="1" applyAlignment="1">
      <alignment horizontal="center" wrapText="1"/>
    </xf>
    <xf numFmtId="43" fontId="5" fillId="2" borderId="0" xfId="1" quotePrefix="1" applyFont="1" applyFill="1" applyBorder="1" applyAlignment="1">
      <alignment horizontal="center" wrapText="1"/>
    </xf>
    <xf numFmtId="169" fontId="5" fillId="2" borderId="0" xfId="1" quotePrefix="1" applyNumberFormat="1" applyFont="1" applyFill="1" applyBorder="1" applyAlignment="1">
      <alignment horizontal="center" wrapText="1"/>
    </xf>
    <xf numFmtId="169" fontId="5" fillId="2" borderId="1" xfId="1" quotePrefix="1" applyNumberFormat="1" applyFont="1" applyFill="1" applyBorder="1" applyAlignment="1">
      <alignment horizontal="center" wrapText="1"/>
    </xf>
    <xf numFmtId="43" fontId="6" fillId="2" borderId="0" xfId="1" applyFont="1" applyFill="1" applyAlignment="1">
      <alignment wrapText="1"/>
    </xf>
    <xf numFmtId="44" fontId="5" fillId="2" borderId="0" xfId="0" applyNumberFormat="1" applyFont="1" applyFill="1"/>
    <xf numFmtId="0" fontId="5" fillId="2" borderId="0" xfId="0" applyFont="1" applyFill="1" applyAlignment="1">
      <alignment wrapText="1"/>
    </xf>
    <xf numFmtId="0" fontId="5" fillId="2" borderId="0" xfId="0" applyFont="1" applyFill="1" applyAlignment="1"/>
    <xf numFmtId="171" fontId="5" fillId="2" borderId="1" xfId="1" quotePrefix="1" applyNumberFormat="1" applyFont="1" applyFill="1" applyBorder="1" applyAlignment="1">
      <alignment horizontal="center" wrapText="1"/>
    </xf>
    <xf numFmtId="171" fontId="5" fillId="2" borderId="0" xfId="1" quotePrefix="1" applyNumberFormat="1" applyFont="1" applyFill="1" applyBorder="1" applyAlignment="1">
      <alignment horizontal="center" wrapText="1"/>
    </xf>
    <xf numFmtId="0" fontId="5" fillId="2" borderId="0" xfId="0" applyFont="1" applyFill="1" applyAlignment="1">
      <alignment horizontal="center"/>
    </xf>
    <xf numFmtId="172" fontId="5" fillId="2" borderId="0" xfId="2" quotePrefix="1" applyNumberFormat="1" applyFont="1" applyFill="1" applyBorder="1" applyAlignment="1">
      <alignment horizontal="center" wrapText="1"/>
    </xf>
    <xf numFmtId="0" fontId="10" fillId="0" borderId="0" xfId="0" applyFont="1" applyFill="1" applyBorder="1" applyAlignment="1">
      <alignment horizontal="left" vertical="center" wrapText="1"/>
    </xf>
    <xf numFmtId="44" fontId="10" fillId="0" borderId="0" xfId="2" applyFont="1" applyFill="1" applyBorder="1" applyAlignment="1">
      <alignment horizontal="right"/>
    </xf>
    <xf numFmtId="166" fontId="10" fillId="0" borderId="0" xfId="1" applyNumberFormat="1" applyFont="1" applyFill="1" applyBorder="1" applyAlignment="1"/>
    <xf numFmtId="43" fontId="10" fillId="0" borderId="0" xfId="1" applyFont="1" applyFill="1" applyBorder="1" applyAlignment="1">
      <alignment horizontal="right"/>
    </xf>
    <xf numFmtId="166" fontId="5" fillId="0" borderId="0" xfId="1" applyNumberFormat="1" applyFont="1" applyFill="1" applyBorder="1" applyAlignment="1">
      <alignment horizontal="center" vertical="center"/>
    </xf>
    <xf numFmtId="0" fontId="5" fillId="2" borderId="0" xfId="0" applyFont="1" applyFill="1" applyAlignment="1"/>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2" borderId="0" xfId="0" applyFont="1" applyFill="1" applyAlignment="1">
      <alignment wrapText="1"/>
    </xf>
    <xf numFmtId="0" fontId="5"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4" fillId="2" borderId="0" xfId="0" applyFont="1" applyFill="1" applyAlignment="1">
      <alignment wrapText="1"/>
    </xf>
    <xf numFmtId="0" fontId="4" fillId="2" borderId="0" xfId="0" applyFont="1" applyFill="1" applyAlignment="1">
      <alignment horizontal="center"/>
    </xf>
    <xf numFmtId="0" fontId="3" fillId="2" borderId="0" xfId="0" applyFont="1" applyFill="1" applyAlignment="1">
      <alignment horizontal="center"/>
    </xf>
    <xf numFmtId="0" fontId="9" fillId="2" borderId="0" xfId="0" applyFont="1" applyFill="1" applyBorder="1" applyAlignment="1">
      <alignment vertical="center" wrapText="1"/>
    </xf>
    <xf numFmtId="0" fontId="9" fillId="0" borderId="0" xfId="0" applyFont="1" applyFill="1" applyBorder="1" applyAlignment="1">
      <alignment vertical="center" wrapText="1"/>
    </xf>
    <xf numFmtId="0" fontId="6" fillId="2" borderId="0" xfId="0" applyFont="1" applyFill="1" applyAlignment="1">
      <alignment horizontal="center"/>
    </xf>
    <xf numFmtId="0" fontId="6" fillId="2" borderId="1" xfId="0" applyNumberFormat="1" applyFont="1" applyFill="1" applyBorder="1" applyAlignment="1">
      <alignment horizontal="center"/>
    </xf>
  </cellXfs>
  <cellStyles count="6">
    <cellStyle name="Comma" xfId="1" builtinId="3"/>
    <cellStyle name="Comma 2" xfId="3"/>
    <cellStyle name="Currency" xfId="2" builtinId="4"/>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topLeftCell="A2" zoomScaleNormal="100" workbookViewId="0">
      <selection activeCell="A28" sqref="A28:XFD28"/>
    </sheetView>
  </sheetViews>
  <sheetFormatPr defaultColWidth="9.140625" defaultRowHeight="12.75" x14ac:dyDescent="0.2"/>
  <cols>
    <col min="1" max="1" width="27.140625" style="52" customWidth="1"/>
    <col min="2" max="2" width="1.7109375" style="52" customWidth="1"/>
    <col min="3" max="3" width="10.42578125" style="52" bestFit="1" customWidth="1"/>
    <col min="4" max="4" width="13.5703125" style="52" bestFit="1" customWidth="1"/>
    <col min="5" max="5" width="3.7109375" style="52" customWidth="1"/>
    <col min="6" max="6" width="12" style="52" customWidth="1"/>
    <col min="7" max="7" width="10.7109375" style="116" customWidth="1"/>
    <col min="8" max="8" width="0.85546875" style="52" customWidth="1"/>
    <col min="9" max="9" width="13.7109375" style="52" customWidth="1"/>
    <col min="10" max="16384" width="9.140625" style="52"/>
  </cols>
  <sheetData>
    <row r="1" spans="1:15" x14ac:dyDescent="0.2">
      <c r="A1" s="175"/>
      <c r="B1" s="175"/>
      <c r="C1" s="175"/>
      <c r="D1" s="175"/>
      <c r="E1" s="175"/>
      <c r="F1" s="175"/>
      <c r="G1" s="175"/>
      <c r="H1" s="82"/>
    </row>
    <row r="2" spans="1:15" x14ac:dyDescent="0.2">
      <c r="A2" s="180" t="s">
        <v>56</v>
      </c>
      <c r="B2" s="180"/>
      <c r="C2" s="180"/>
      <c r="D2" s="180"/>
      <c r="E2" s="180"/>
      <c r="F2" s="180"/>
      <c r="G2" s="180"/>
      <c r="H2" s="124"/>
      <c r="I2" s="124"/>
    </row>
    <row r="3" spans="1:15" x14ac:dyDescent="0.2">
      <c r="A3" s="180" t="s">
        <v>57</v>
      </c>
      <c r="B3" s="180"/>
      <c r="C3" s="180"/>
      <c r="D3" s="180"/>
      <c r="E3" s="180"/>
      <c r="F3" s="180"/>
      <c r="G3" s="180"/>
      <c r="H3" s="124"/>
      <c r="I3" s="124"/>
    </row>
    <row r="4" spans="1:15" ht="12.75" customHeight="1" x14ac:dyDescent="0.2">
      <c r="A4" s="181" t="s">
        <v>46</v>
      </c>
      <c r="B4" s="181"/>
      <c r="C4" s="181"/>
      <c r="D4" s="181"/>
      <c r="E4" s="181"/>
      <c r="F4" s="181"/>
      <c r="G4" s="181"/>
      <c r="H4" s="123"/>
      <c r="I4" s="123"/>
    </row>
    <row r="5" spans="1:15" ht="11.25" customHeight="1" x14ac:dyDescent="0.2">
      <c r="A5" s="156"/>
      <c r="B5" s="178"/>
      <c r="C5" s="63"/>
      <c r="D5" s="54"/>
      <c r="E5" s="63"/>
      <c r="F5" s="63"/>
      <c r="G5" s="63"/>
      <c r="H5" s="54"/>
      <c r="I5" s="64"/>
    </row>
    <row r="6" spans="1:15" s="66" customFormat="1" x14ac:dyDescent="0.2">
      <c r="A6" s="156"/>
      <c r="B6" s="178"/>
      <c r="C6" s="108"/>
      <c r="D6" s="179" t="s">
        <v>3</v>
      </c>
      <c r="E6" s="179"/>
      <c r="F6" s="179"/>
      <c r="G6" s="63"/>
      <c r="H6" s="82"/>
      <c r="I6" s="82"/>
    </row>
    <row r="7" spans="1:15" s="66" customFormat="1" ht="12.75" customHeight="1" x14ac:dyDescent="0.2">
      <c r="A7" s="156"/>
      <c r="B7" s="178"/>
      <c r="C7" s="108"/>
      <c r="D7" s="176" t="s">
        <v>63</v>
      </c>
      <c r="E7" s="176"/>
      <c r="F7" s="176"/>
      <c r="G7" s="63"/>
      <c r="H7" s="82"/>
    </row>
    <row r="8" spans="1:15" s="66" customFormat="1" ht="12.75" customHeight="1" x14ac:dyDescent="0.2">
      <c r="A8" s="156"/>
      <c r="B8" s="178"/>
      <c r="C8" s="108"/>
      <c r="D8" s="177" t="s">
        <v>12</v>
      </c>
      <c r="E8" s="177"/>
      <c r="F8" s="177"/>
      <c r="G8" s="63"/>
      <c r="H8" s="108"/>
      <c r="I8" s="82"/>
    </row>
    <row r="9" spans="1:15" s="66" customFormat="1" ht="12.75" customHeight="1" x14ac:dyDescent="0.2">
      <c r="A9" s="156"/>
      <c r="B9" s="178"/>
      <c r="C9" s="118"/>
      <c r="D9" s="67" t="s">
        <v>64</v>
      </c>
      <c r="E9" s="110"/>
      <c r="F9" s="67" t="s">
        <v>58</v>
      </c>
      <c r="G9" s="63"/>
      <c r="H9" s="110"/>
      <c r="I9" s="108"/>
      <c r="J9" s="82"/>
    </row>
    <row r="10" spans="1:15" s="66" customFormat="1" ht="12.75" customHeight="1" x14ac:dyDescent="0.2">
      <c r="A10" s="156" t="s">
        <v>75</v>
      </c>
      <c r="B10" s="178"/>
      <c r="C10" s="156"/>
      <c r="D10" s="158">
        <v>36</v>
      </c>
      <c r="E10" s="110"/>
      <c r="F10" s="169">
        <v>0</v>
      </c>
      <c r="G10" s="162"/>
      <c r="H10" s="110"/>
      <c r="I10" s="108"/>
      <c r="J10" s="157"/>
    </row>
    <row r="11" spans="1:15" s="66" customFormat="1" ht="12.75" customHeight="1" x14ac:dyDescent="0.2">
      <c r="A11" s="156" t="s">
        <v>60</v>
      </c>
      <c r="B11" s="178"/>
      <c r="C11" s="156"/>
      <c r="D11" s="161">
        <v>30.5</v>
      </c>
      <c r="E11" s="110"/>
      <c r="F11" s="166">
        <v>0</v>
      </c>
      <c r="G11" s="162"/>
      <c r="H11" s="110"/>
      <c r="I11" s="108"/>
      <c r="J11" s="157"/>
    </row>
    <row r="12" spans="1:15" s="66" customFormat="1" ht="12.75" customHeight="1" x14ac:dyDescent="0.2">
      <c r="A12" s="156" t="s">
        <v>61</v>
      </c>
      <c r="B12" s="178"/>
      <c r="C12" s="156"/>
      <c r="D12" s="160">
        <f>SUM(D10:D11)</f>
        <v>66.5</v>
      </c>
      <c r="E12" s="110"/>
      <c r="F12" s="167">
        <v>0</v>
      </c>
      <c r="G12" s="162"/>
      <c r="H12" s="110"/>
      <c r="I12" s="108"/>
      <c r="J12" s="157"/>
    </row>
    <row r="13" spans="1:15" s="66" customFormat="1" ht="12.75" customHeight="1" x14ac:dyDescent="0.2">
      <c r="A13" s="156" t="s">
        <v>76</v>
      </c>
      <c r="B13" s="178"/>
      <c r="C13" s="156"/>
      <c r="D13" s="159"/>
      <c r="E13" s="110"/>
      <c r="F13" s="159"/>
      <c r="G13" s="162"/>
      <c r="H13" s="110"/>
      <c r="I13" s="108"/>
      <c r="J13" s="157"/>
    </row>
    <row r="14" spans="1:15" s="66" customFormat="1" ht="15" customHeight="1" x14ac:dyDescent="0.2">
      <c r="A14" s="58" t="s">
        <v>59</v>
      </c>
      <c r="B14" s="178"/>
      <c r="C14" s="118"/>
      <c r="D14" s="160">
        <v>6.4</v>
      </c>
      <c r="E14" s="110"/>
      <c r="F14" s="167">
        <v>0</v>
      </c>
      <c r="G14" s="162"/>
      <c r="H14" s="110"/>
      <c r="I14" s="68"/>
      <c r="J14" s="82"/>
      <c r="O14" s="81"/>
    </row>
    <row r="15" spans="1:15" x14ac:dyDescent="0.2">
      <c r="A15" s="58" t="s">
        <v>70</v>
      </c>
      <c r="B15" s="54"/>
      <c r="C15" s="118"/>
      <c r="D15" s="139">
        <v>36.6</v>
      </c>
      <c r="E15" s="137"/>
      <c r="F15" s="139">
        <v>18.399999999999999</v>
      </c>
      <c r="G15" s="138"/>
      <c r="H15" s="69"/>
      <c r="I15" s="70"/>
      <c r="J15" s="82"/>
    </row>
    <row r="16" spans="1:15" x14ac:dyDescent="0.2">
      <c r="A16" s="58" t="s">
        <v>4</v>
      </c>
      <c r="B16" s="54"/>
      <c r="C16" s="118"/>
      <c r="D16" s="139">
        <v>46.9</v>
      </c>
      <c r="E16" s="139"/>
      <c r="F16" s="139">
        <v>54.8</v>
      </c>
      <c r="G16" s="138"/>
      <c r="H16" s="71"/>
      <c r="I16" s="72"/>
      <c r="J16" s="82"/>
    </row>
    <row r="17" spans="1:10" x14ac:dyDescent="0.2">
      <c r="A17" s="59" t="s">
        <v>5</v>
      </c>
      <c r="B17" s="54"/>
      <c r="C17" s="118"/>
      <c r="D17" s="140">
        <f>SUM(D14:D16)</f>
        <v>89.9</v>
      </c>
      <c r="E17" s="139"/>
      <c r="F17" s="140">
        <f>SUM(F14:F16)</f>
        <v>73.199999999999989</v>
      </c>
      <c r="G17" s="138"/>
      <c r="H17" s="71"/>
      <c r="I17" s="72"/>
      <c r="J17" s="82"/>
    </row>
    <row r="18" spans="1:10" x14ac:dyDescent="0.2">
      <c r="A18" s="54" t="s">
        <v>6</v>
      </c>
      <c r="B18" s="54"/>
      <c r="C18" s="118"/>
      <c r="D18" s="140">
        <f>D12-D17</f>
        <v>-23.400000000000006</v>
      </c>
      <c r="E18" s="139"/>
      <c r="F18" s="140">
        <f>F12-F17</f>
        <v>-73.199999999999989</v>
      </c>
      <c r="G18" s="138"/>
      <c r="H18" s="71"/>
      <c r="I18" s="72"/>
      <c r="J18" s="82"/>
    </row>
    <row r="19" spans="1:10" x14ac:dyDescent="0.2">
      <c r="A19" s="54" t="s">
        <v>7</v>
      </c>
      <c r="B19" s="54"/>
      <c r="C19" s="118"/>
      <c r="D19" s="141"/>
      <c r="E19" s="141"/>
      <c r="F19" s="141"/>
      <c r="G19" s="138"/>
      <c r="H19" s="73"/>
      <c r="I19" s="73"/>
      <c r="J19" s="82"/>
    </row>
    <row r="20" spans="1:10" x14ac:dyDescent="0.2">
      <c r="A20" s="57" t="s">
        <v>8</v>
      </c>
      <c r="B20" s="54"/>
      <c r="C20" s="118"/>
      <c r="D20" s="71">
        <v>0.2</v>
      </c>
      <c r="E20" s="71"/>
      <c r="F20" s="71">
        <v>0.3</v>
      </c>
      <c r="G20" s="138"/>
      <c r="H20" s="71"/>
      <c r="I20" s="72"/>
      <c r="J20" s="82"/>
    </row>
    <row r="21" spans="1:10" s="116" customFormat="1" x14ac:dyDescent="0.2">
      <c r="A21" s="57" t="s">
        <v>62</v>
      </c>
      <c r="B21" s="164"/>
      <c r="C21" s="164"/>
      <c r="D21" s="71">
        <v>-1.079</v>
      </c>
      <c r="E21" s="71"/>
      <c r="F21" s="167">
        <v>0</v>
      </c>
      <c r="G21" s="138"/>
      <c r="H21" s="71"/>
      <c r="I21" s="72"/>
      <c r="J21" s="165"/>
    </row>
    <row r="22" spans="1:10" hidden="1" x14ac:dyDescent="0.2">
      <c r="A22" s="57" t="s">
        <v>9</v>
      </c>
      <c r="B22" s="54"/>
      <c r="C22" s="118"/>
      <c r="D22" s="167">
        <v>0</v>
      </c>
      <c r="E22" s="71"/>
      <c r="F22" s="167">
        <v>0</v>
      </c>
      <c r="G22" s="138"/>
      <c r="H22" s="114"/>
      <c r="I22" s="72"/>
      <c r="J22" s="82"/>
    </row>
    <row r="23" spans="1:10" x14ac:dyDescent="0.2">
      <c r="A23" s="59" t="s">
        <v>5</v>
      </c>
      <c r="B23" s="54"/>
      <c r="C23" s="118"/>
      <c r="D23" s="140">
        <f>SUM(D20:D22)</f>
        <v>-0.879</v>
      </c>
      <c r="E23" s="139"/>
      <c r="F23" s="140">
        <f>SUM(F20:F22)</f>
        <v>0.3</v>
      </c>
      <c r="G23" s="138"/>
      <c r="H23" s="71"/>
      <c r="I23" s="72"/>
      <c r="J23" s="82"/>
    </row>
    <row r="24" spans="1:10" ht="13.5" thickBot="1" x14ac:dyDescent="0.25">
      <c r="A24" s="54" t="s">
        <v>54</v>
      </c>
      <c r="B24" s="54"/>
      <c r="C24" s="118"/>
      <c r="D24" s="142">
        <f>D23+D18</f>
        <v>-24.279000000000007</v>
      </c>
      <c r="E24" s="137"/>
      <c r="F24" s="142">
        <f>F23+F18</f>
        <v>-72.899999999999991</v>
      </c>
      <c r="G24" s="138"/>
      <c r="H24" s="69"/>
      <c r="I24" s="74"/>
      <c r="J24" s="82"/>
    </row>
    <row r="25" spans="1:10" ht="30.75" customHeight="1" thickTop="1" thickBot="1" x14ac:dyDescent="0.25">
      <c r="A25" s="54" t="s">
        <v>10</v>
      </c>
      <c r="B25" s="54"/>
      <c r="C25" s="118"/>
      <c r="D25" s="143">
        <v>-0.65</v>
      </c>
      <c r="E25" s="144"/>
      <c r="F25" s="143">
        <f>ROUND(F24/F26*1000*1000,2)</f>
        <v>-1.97</v>
      </c>
      <c r="G25" s="138"/>
      <c r="H25" s="115"/>
      <c r="I25" s="75"/>
      <c r="J25" s="82"/>
    </row>
    <row r="26" spans="1:10" ht="39.75" thickTop="1" thickBot="1" x14ac:dyDescent="0.25">
      <c r="A26" s="54" t="s">
        <v>11</v>
      </c>
      <c r="B26" s="54"/>
      <c r="C26" s="118"/>
      <c r="D26" s="145">
        <v>37699024</v>
      </c>
      <c r="E26" s="141"/>
      <c r="F26" s="145">
        <v>36931167</v>
      </c>
      <c r="G26" s="138"/>
      <c r="H26" s="73"/>
      <c r="I26" s="75"/>
      <c r="J26" s="82"/>
    </row>
    <row r="27" spans="1:10" ht="13.5" thickTop="1" x14ac:dyDescent="0.2">
      <c r="A27" s="54"/>
      <c r="B27" s="54"/>
      <c r="C27" s="118"/>
      <c r="D27" s="76"/>
      <c r="E27" s="62"/>
      <c r="F27" s="76"/>
      <c r="G27" s="63"/>
      <c r="H27" s="76"/>
      <c r="I27" s="77"/>
      <c r="J27" s="54"/>
    </row>
    <row r="28" spans="1:10" s="116" customFormat="1" ht="13.5" customHeight="1" x14ac:dyDescent="0.2">
      <c r="A28" s="126"/>
      <c r="B28" s="126"/>
      <c r="C28" s="126"/>
      <c r="D28" s="76"/>
      <c r="E28" s="119"/>
      <c r="F28" s="76"/>
      <c r="G28" s="63"/>
      <c r="H28" s="76"/>
      <c r="I28" s="77"/>
      <c r="J28" s="126"/>
    </row>
    <row r="29" spans="1:10" x14ac:dyDescent="0.2">
      <c r="A29" s="61" t="s">
        <v>56</v>
      </c>
      <c r="B29" s="62"/>
      <c r="C29" s="119"/>
      <c r="D29" s="62"/>
      <c r="E29" s="62"/>
      <c r="F29" s="62"/>
      <c r="G29" s="119"/>
    </row>
    <row r="30" spans="1:10" x14ac:dyDescent="0.2">
      <c r="A30" s="61" t="s">
        <v>13</v>
      </c>
      <c r="B30" s="62"/>
      <c r="C30" s="119"/>
      <c r="D30" s="62"/>
      <c r="E30" s="62"/>
      <c r="F30" s="62"/>
      <c r="G30" s="119"/>
    </row>
    <row r="31" spans="1:10" x14ac:dyDescent="0.2">
      <c r="A31" s="61" t="s">
        <v>67</v>
      </c>
      <c r="B31" s="62"/>
      <c r="C31" s="119"/>
      <c r="D31" s="62"/>
      <c r="E31" s="62"/>
      <c r="F31" s="62"/>
      <c r="G31" s="119"/>
    </row>
    <row r="32" spans="1:10" x14ac:dyDescent="0.2">
      <c r="A32" s="61"/>
      <c r="B32" s="62"/>
      <c r="C32" s="119"/>
      <c r="D32" s="62"/>
      <c r="E32" s="62"/>
      <c r="F32" s="62"/>
      <c r="G32" s="119"/>
    </row>
    <row r="33" spans="1:7" ht="10.5" customHeight="1" x14ac:dyDescent="0.2">
      <c r="A33" s="61"/>
      <c r="B33" s="62"/>
      <c r="C33" s="119"/>
      <c r="F33" s="62"/>
      <c r="G33" s="119"/>
    </row>
    <row r="34" spans="1:7" ht="10.5" customHeight="1" x14ac:dyDescent="0.2">
      <c r="C34" s="116"/>
      <c r="D34" s="65" t="str">
        <f>D7</f>
        <v>March 31,</v>
      </c>
      <c r="E34" s="78"/>
      <c r="F34" s="53" t="s">
        <v>22</v>
      </c>
      <c r="G34" s="125"/>
    </row>
    <row r="35" spans="1:7" x14ac:dyDescent="0.2">
      <c r="C35" s="116"/>
      <c r="D35" s="121" t="s">
        <v>64</v>
      </c>
      <c r="F35" s="121" t="s">
        <v>58</v>
      </c>
      <c r="G35" s="109"/>
    </row>
    <row r="36" spans="1:7" x14ac:dyDescent="0.2">
      <c r="C36" s="116"/>
      <c r="D36" s="109"/>
      <c r="F36" s="109"/>
      <c r="G36" s="109"/>
    </row>
    <row r="37" spans="1:7" x14ac:dyDescent="0.2">
      <c r="A37" s="52" t="s">
        <v>14</v>
      </c>
      <c r="C37" s="116"/>
      <c r="D37" s="135">
        <v>78.599999999999994</v>
      </c>
      <c r="E37" s="134"/>
      <c r="F37" s="135">
        <v>81.7</v>
      </c>
      <c r="G37" s="55"/>
    </row>
    <row r="38" spans="1:7" x14ac:dyDescent="0.2">
      <c r="A38" s="52" t="s">
        <v>47</v>
      </c>
      <c r="C38" s="116"/>
      <c r="D38" s="167">
        <v>0</v>
      </c>
      <c r="E38" s="134"/>
      <c r="F38" s="167">
        <v>0</v>
      </c>
      <c r="G38" s="56"/>
    </row>
    <row r="39" spans="1:7" x14ac:dyDescent="0.2">
      <c r="A39" s="52" t="s">
        <v>15</v>
      </c>
      <c r="C39" s="116"/>
      <c r="D39" s="56">
        <v>53.1</v>
      </c>
      <c r="E39" s="134"/>
      <c r="F39" s="56">
        <v>48.1</v>
      </c>
      <c r="G39" s="56"/>
    </row>
    <row r="40" spans="1:7" x14ac:dyDescent="0.2">
      <c r="A40" s="52" t="s">
        <v>16</v>
      </c>
      <c r="C40" s="116"/>
      <c r="D40" s="136">
        <v>57.5</v>
      </c>
      <c r="E40" s="134"/>
      <c r="F40" s="136">
        <v>53.3</v>
      </c>
      <c r="G40" s="56"/>
    </row>
    <row r="41" spans="1:7" ht="20.25" customHeight="1" x14ac:dyDescent="0.2">
      <c r="C41" s="116"/>
      <c r="D41" s="79"/>
      <c r="F41" s="79"/>
      <c r="G41" s="79"/>
    </row>
    <row r="42" spans="1:7" x14ac:dyDescent="0.2">
      <c r="C42" s="116"/>
      <c r="D42" s="117" t="s">
        <v>65</v>
      </c>
      <c r="F42" s="168" t="s">
        <v>65</v>
      </c>
      <c r="G42" s="120"/>
    </row>
    <row r="43" spans="1:7" s="116" customFormat="1" x14ac:dyDescent="0.2">
      <c r="D43" s="117" t="s">
        <v>55</v>
      </c>
      <c r="F43" s="120" t="s">
        <v>55</v>
      </c>
      <c r="G43" s="120"/>
    </row>
    <row r="44" spans="1:7" x14ac:dyDescent="0.2">
      <c r="C44" s="116"/>
      <c r="D44" s="53" t="str">
        <f>D34</f>
        <v>March 31,</v>
      </c>
      <c r="F44" s="80" t="str">
        <f>D44</f>
        <v>March 31,</v>
      </c>
      <c r="G44" s="80"/>
    </row>
    <row r="45" spans="1:7" x14ac:dyDescent="0.2">
      <c r="C45" s="116"/>
      <c r="D45" s="121" t="s">
        <v>64</v>
      </c>
      <c r="F45" s="122" t="s">
        <v>58</v>
      </c>
      <c r="G45" s="127"/>
    </row>
    <row r="46" spans="1:7" x14ac:dyDescent="0.2">
      <c r="A46" s="52" t="s">
        <v>17</v>
      </c>
      <c r="C46" s="116"/>
    </row>
    <row r="47" spans="1:7" x14ac:dyDescent="0.2">
      <c r="A47" s="60" t="s">
        <v>18</v>
      </c>
      <c r="C47" s="116"/>
      <c r="D47" s="135">
        <v>-6.3</v>
      </c>
      <c r="E47" s="134"/>
      <c r="F47" s="135">
        <v>-36</v>
      </c>
      <c r="G47" s="55"/>
    </row>
    <row r="48" spans="1:7" x14ac:dyDescent="0.2">
      <c r="A48" s="60" t="s">
        <v>19</v>
      </c>
      <c r="C48" s="116"/>
      <c r="D48" s="136">
        <v>0</v>
      </c>
      <c r="E48" s="134"/>
      <c r="F48" s="136">
        <v>-54.1</v>
      </c>
      <c r="G48" s="56"/>
    </row>
    <row r="49" spans="1:7" x14ac:dyDescent="0.2">
      <c r="A49" s="60" t="s">
        <v>20</v>
      </c>
      <c r="C49" s="116"/>
      <c r="D49" s="146">
        <v>3.2</v>
      </c>
      <c r="E49" s="134"/>
      <c r="F49" s="146">
        <v>0.7</v>
      </c>
      <c r="G49" s="128"/>
    </row>
    <row r="50" spans="1:7" x14ac:dyDescent="0.2">
      <c r="C50" s="116"/>
      <c r="D50" s="134"/>
      <c r="E50" s="134"/>
      <c r="F50" s="134"/>
    </row>
    <row r="51" spans="1:7" ht="12" customHeight="1" thickBot="1" x14ac:dyDescent="0.25">
      <c r="A51" s="52" t="s">
        <v>69</v>
      </c>
      <c r="C51" s="116"/>
      <c r="D51" s="147">
        <f>SUM(D47:D50)</f>
        <v>-3.0999999999999996</v>
      </c>
      <c r="E51" s="134"/>
      <c r="F51" s="147">
        <f>SUM(F47:F50)</f>
        <v>-89.399999999999991</v>
      </c>
      <c r="G51" s="129"/>
    </row>
    <row r="52" spans="1:7" ht="13.5" thickTop="1" x14ac:dyDescent="0.2"/>
    <row r="55" spans="1:7" x14ac:dyDescent="0.2">
      <c r="D55" s="163"/>
    </row>
    <row r="72" ht="5.25" customHeight="1" x14ac:dyDescent="0.2"/>
    <row r="73" ht="5.25" customHeight="1" x14ac:dyDescent="0.2"/>
  </sheetData>
  <mergeCells count="8">
    <mergeCell ref="A1:G1"/>
    <mergeCell ref="D7:F7"/>
    <mergeCell ref="D8:F8"/>
    <mergeCell ref="B5:B14"/>
    <mergeCell ref="D6:F6"/>
    <mergeCell ref="A2:G2"/>
    <mergeCell ref="A3:G3"/>
    <mergeCell ref="A4:G4"/>
  </mergeCells>
  <printOptions horizontalCentered="1"/>
  <pageMargins left="0.5" right="0.5" top="0.5" bottom="0.5" header="0.3" footer="0.3"/>
  <pageSetup scale="78" orientation="portrait" r:id="rId1"/>
  <rowBreaks count="1" manualBreakCount="1">
    <brk id="72" max="10" man="1"/>
  </rowBreaks>
  <ignoredErrors>
    <ignoredError sqref="F36 F43:F44 F41 F9:G9 D9:E9 E35 E4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G18" sqref="G18"/>
    </sheetView>
  </sheetViews>
  <sheetFormatPr defaultRowHeight="15" x14ac:dyDescent="0.25"/>
  <cols>
    <col min="1" max="1" width="29" customWidth="1"/>
    <col min="2" max="2" width="7" customWidth="1"/>
    <col min="3" max="3" width="11" bestFit="1" customWidth="1"/>
    <col min="4" max="4" width="1.85546875" customWidth="1"/>
    <col min="5" max="5" width="11" bestFit="1" customWidth="1"/>
    <col min="6" max="6" width="1.85546875" customWidth="1"/>
    <col min="7" max="7" width="11" bestFit="1" customWidth="1"/>
    <col min="8" max="8" width="1.85546875" customWidth="1"/>
    <col min="9" max="9" width="10" bestFit="1" customWidth="1"/>
    <col min="10" max="10" width="1.85546875" customWidth="1"/>
    <col min="11" max="11" width="17.7109375" bestFit="1" customWidth="1"/>
  </cols>
  <sheetData>
    <row r="1" spans="1:11" s="3" customFormat="1" x14ac:dyDescent="0.25">
      <c r="A1" s="184" t="s">
        <v>0</v>
      </c>
      <c r="B1" s="184"/>
      <c r="C1" s="184"/>
      <c r="D1" s="184"/>
      <c r="E1" s="184"/>
      <c r="F1" s="184"/>
      <c r="G1" s="184"/>
      <c r="H1" s="184"/>
      <c r="I1" s="184"/>
      <c r="J1" s="184"/>
      <c r="K1" s="184"/>
    </row>
    <row r="2" spans="1:11" s="3" customFormat="1" x14ac:dyDescent="0.25">
      <c r="A2" s="1" t="s">
        <v>1</v>
      </c>
      <c r="B2" s="2"/>
      <c r="C2" s="2"/>
      <c r="D2" s="2"/>
      <c r="E2" s="2"/>
      <c r="F2" s="2"/>
      <c r="G2" s="2"/>
      <c r="H2" s="2"/>
      <c r="I2" s="2"/>
      <c r="J2" s="2"/>
      <c r="K2" s="2"/>
    </row>
    <row r="3" spans="1:11" s="3" customFormat="1" x14ac:dyDescent="0.25">
      <c r="A3" s="1" t="s">
        <v>41</v>
      </c>
      <c r="B3" s="2"/>
      <c r="C3" s="2"/>
      <c r="D3" s="2"/>
      <c r="E3" s="2"/>
      <c r="F3" s="2"/>
      <c r="G3" s="2"/>
      <c r="H3" s="2"/>
      <c r="I3" s="2"/>
      <c r="J3" s="2"/>
      <c r="K3" s="2"/>
    </row>
    <row r="4" spans="1:11" s="3" customFormat="1" x14ac:dyDescent="0.25">
      <c r="A4" s="51" t="s">
        <v>42</v>
      </c>
      <c r="B4" s="51"/>
      <c r="C4" s="51"/>
      <c r="D4" s="51"/>
      <c r="E4" s="51"/>
      <c r="F4" s="51"/>
      <c r="G4" s="51"/>
      <c r="H4" s="51"/>
      <c r="I4" s="51"/>
      <c r="J4" s="51"/>
      <c r="K4" s="51"/>
    </row>
    <row r="5" spans="1:11" s="3" customFormat="1" x14ac:dyDescent="0.25">
      <c r="A5" s="1" t="s">
        <v>12</v>
      </c>
      <c r="B5" s="2"/>
      <c r="C5" s="2"/>
      <c r="D5" s="2"/>
      <c r="E5" s="2"/>
      <c r="F5" s="2"/>
      <c r="G5" s="2"/>
      <c r="H5" s="2"/>
      <c r="I5" s="2"/>
      <c r="J5" s="2"/>
      <c r="K5" s="2"/>
    </row>
    <row r="6" spans="1:11" s="3" customFormat="1" x14ac:dyDescent="0.25">
      <c r="A6" s="4" t="s">
        <v>35</v>
      </c>
      <c r="B6" s="5"/>
      <c r="C6" s="4"/>
      <c r="D6" s="4"/>
      <c r="E6" s="4"/>
      <c r="F6" s="4"/>
      <c r="G6" s="4"/>
      <c r="H6" s="4"/>
      <c r="I6" s="4"/>
      <c r="J6" s="4"/>
      <c r="K6" s="4"/>
    </row>
    <row r="7" spans="1:11" s="3" customFormat="1" x14ac:dyDescent="0.25">
      <c r="A7" s="182"/>
      <c r="B7" s="30"/>
      <c r="C7" s="6"/>
      <c r="D7" s="28"/>
      <c r="E7" s="6"/>
      <c r="F7" s="6"/>
      <c r="G7" s="6"/>
      <c r="H7" s="6"/>
      <c r="I7" s="6"/>
      <c r="J7" s="28"/>
      <c r="K7" s="7" t="s">
        <v>2</v>
      </c>
    </row>
    <row r="8" spans="1:11" s="3" customFormat="1" x14ac:dyDescent="0.25">
      <c r="A8" s="182"/>
      <c r="B8" s="182"/>
      <c r="C8" s="28"/>
      <c r="D8" s="28"/>
      <c r="E8" s="28"/>
      <c r="F8" s="28"/>
      <c r="G8" s="28"/>
      <c r="H8" s="28"/>
      <c r="I8" s="28"/>
      <c r="J8" s="28"/>
      <c r="K8" s="8" t="s">
        <v>24</v>
      </c>
    </row>
    <row r="9" spans="1:11" s="3" customFormat="1" x14ac:dyDescent="0.25">
      <c r="A9" s="182"/>
      <c r="B9" s="182"/>
      <c r="C9" s="183" t="s">
        <v>3</v>
      </c>
      <c r="D9" s="183"/>
      <c r="E9" s="183"/>
      <c r="F9" s="29"/>
      <c r="G9" s="183" t="s">
        <v>27</v>
      </c>
      <c r="H9" s="183"/>
      <c r="I9" s="183"/>
      <c r="J9" s="28"/>
      <c r="K9" s="10" t="s">
        <v>25</v>
      </c>
    </row>
    <row r="10" spans="1:11" s="3" customFormat="1" x14ac:dyDescent="0.25">
      <c r="A10" s="182"/>
      <c r="B10" s="182"/>
      <c r="C10" s="11" t="s">
        <v>22</v>
      </c>
      <c r="D10" s="12"/>
      <c r="E10" s="12"/>
      <c r="F10" s="9"/>
      <c r="G10" s="11" t="s">
        <v>22</v>
      </c>
      <c r="H10" s="12"/>
      <c r="I10" s="12"/>
      <c r="J10" s="28"/>
      <c r="K10" s="13" t="s">
        <v>26</v>
      </c>
    </row>
    <row r="11" spans="1:11" s="3" customFormat="1" x14ac:dyDescent="0.25">
      <c r="A11" s="182"/>
      <c r="B11" s="182"/>
      <c r="C11" s="14" t="s">
        <v>21</v>
      </c>
      <c r="D11" s="7"/>
      <c r="E11" s="14" t="s">
        <v>23</v>
      </c>
      <c r="F11" s="7"/>
      <c r="G11" s="14" t="s">
        <v>21</v>
      </c>
      <c r="H11" s="7"/>
      <c r="I11" s="14" t="s">
        <v>23</v>
      </c>
      <c r="J11" s="15"/>
      <c r="K11" s="16">
        <v>41274</v>
      </c>
    </row>
    <row r="12" spans="1:11" s="3" customFormat="1" x14ac:dyDescent="0.25">
      <c r="A12" s="28"/>
      <c r="B12" s="182"/>
      <c r="C12" s="31"/>
      <c r="D12" s="7"/>
      <c r="E12" s="31"/>
      <c r="F12" s="7"/>
      <c r="G12" s="31"/>
      <c r="H12" s="7"/>
      <c r="I12" s="31"/>
      <c r="J12" s="15"/>
      <c r="K12" s="32"/>
    </row>
    <row r="13" spans="1:11" s="3" customFormat="1" x14ac:dyDescent="0.25">
      <c r="A13" s="28" t="s">
        <v>40</v>
      </c>
      <c r="B13" s="28"/>
      <c r="C13" s="33">
        <f>'Pg1'!D24</f>
        <v>-24.279000000000007</v>
      </c>
      <c r="D13" s="33"/>
      <c r="E13" s="33">
        <f>'Pg1'!F24</f>
        <v>-72.899999999999991</v>
      </c>
      <c r="F13" s="33"/>
      <c r="G13" s="33" t="e">
        <f>'Pg1'!#REF!</f>
        <v>#REF!</v>
      </c>
      <c r="H13" s="33"/>
      <c r="I13" s="33">
        <f>'Pg1'!H24</f>
        <v>0</v>
      </c>
      <c r="J13" s="33"/>
      <c r="K13" s="33">
        <f>'Pg1'!J24</f>
        <v>0</v>
      </c>
    </row>
    <row r="14" spans="1:11" s="3" customFormat="1" x14ac:dyDescent="0.25">
      <c r="A14" s="17"/>
      <c r="B14" s="28"/>
      <c r="C14" s="18"/>
      <c r="D14" s="19"/>
      <c r="E14" s="18"/>
      <c r="F14" s="18"/>
      <c r="G14" s="18"/>
      <c r="H14" s="18"/>
      <c r="I14" s="18"/>
      <c r="J14" s="19"/>
      <c r="K14" s="18"/>
    </row>
    <row r="15" spans="1:11" s="3" customFormat="1" x14ac:dyDescent="0.25">
      <c r="A15" s="41" t="s">
        <v>28</v>
      </c>
      <c r="B15" s="28"/>
      <c r="C15" s="20"/>
      <c r="D15" s="21"/>
      <c r="E15" s="20"/>
      <c r="F15" s="20"/>
      <c r="G15" s="20"/>
      <c r="H15" s="20"/>
      <c r="I15" s="20"/>
      <c r="J15" s="21"/>
      <c r="K15" s="20"/>
    </row>
    <row r="16" spans="1:11" s="3" customFormat="1" x14ac:dyDescent="0.25">
      <c r="A16" s="22"/>
      <c r="B16" s="28"/>
      <c r="C16" s="20"/>
      <c r="D16" s="21"/>
      <c r="E16" s="20"/>
      <c r="F16" s="20"/>
      <c r="G16" s="20"/>
      <c r="H16" s="20"/>
      <c r="I16" s="20"/>
      <c r="J16" s="21"/>
      <c r="K16" s="20"/>
    </row>
    <row r="17" spans="1:11" s="3" customFormat="1" x14ac:dyDescent="0.25">
      <c r="A17" s="28" t="s">
        <v>29</v>
      </c>
      <c r="B17" s="28"/>
      <c r="C17" s="20"/>
      <c r="D17" s="21"/>
      <c r="E17" s="20"/>
      <c r="F17" s="20"/>
      <c r="G17" s="20"/>
      <c r="H17" s="20"/>
      <c r="I17" s="20"/>
      <c r="J17" s="21"/>
      <c r="K17" s="20"/>
    </row>
    <row r="18" spans="1:11" s="3" customFormat="1" x14ac:dyDescent="0.25">
      <c r="A18" s="23" t="s">
        <v>30</v>
      </c>
      <c r="B18" s="40"/>
      <c r="C18" s="44">
        <v>0.4</v>
      </c>
      <c r="D18" s="44"/>
      <c r="E18" s="44">
        <v>0</v>
      </c>
      <c r="F18" s="44"/>
      <c r="G18" s="44">
        <v>0.9</v>
      </c>
      <c r="H18" s="44"/>
      <c r="I18" s="44">
        <v>0</v>
      </c>
      <c r="J18" s="44"/>
      <c r="K18" s="44">
        <v>1</v>
      </c>
    </row>
    <row r="19" spans="1:11" s="3" customFormat="1" x14ac:dyDescent="0.25">
      <c r="A19" s="17" t="s">
        <v>36</v>
      </c>
      <c r="B19" s="40"/>
      <c r="C19" s="44">
        <v>2.7</v>
      </c>
      <c r="D19" s="45"/>
      <c r="E19" s="44">
        <v>0</v>
      </c>
      <c r="F19" s="44"/>
      <c r="G19" s="44">
        <v>37.9</v>
      </c>
      <c r="H19" s="44"/>
      <c r="I19" s="44">
        <v>0</v>
      </c>
      <c r="J19" s="45"/>
      <c r="K19" s="44">
        <f>G19</f>
        <v>37.9</v>
      </c>
    </row>
    <row r="20" spans="1:11" s="3" customFormat="1" x14ac:dyDescent="0.25">
      <c r="A20" s="23"/>
      <c r="B20" s="28"/>
      <c r="C20" s="44"/>
      <c r="D20" s="45"/>
      <c r="E20" s="44"/>
      <c r="F20" s="44"/>
      <c r="G20" s="44"/>
      <c r="H20" s="44"/>
      <c r="I20" s="44"/>
      <c r="J20" s="45"/>
      <c r="K20" s="44"/>
    </row>
    <row r="21" spans="1:11" s="3" customFormat="1" x14ac:dyDescent="0.25">
      <c r="A21" s="22"/>
      <c r="B21" s="28"/>
      <c r="C21" s="44"/>
      <c r="D21" s="45"/>
      <c r="E21" s="44"/>
      <c r="F21" s="44"/>
      <c r="G21" s="44"/>
      <c r="H21" s="44"/>
      <c r="I21" s="44"/>
      <c r="J21" s="45"/>
      <c r="K21" s="44"/>
    </row>
    <row r="22" spans="1:11" s="3" customFormat="1" x14ac:dyDescent="0.25">
      <c r="A22" s="28" t="s">
        <v>31</v>
      </c>
      <c r="B22" s="28"/>
      <c r="C22" s="44"/>
      <c r="D22" s="45"/>
      <c r="E22" s="44"/>
      <c r="F22" s="44"/>
      <c r="G22" s="44"/>
      <c r="H22" s="44"/>
      <c r="I22" s="44"/>
      <c r="J22" s="45"/>
      <c r="K22" s="44"/>
    </row>
    <row r="23" spans="1:11" s="3" customFormat="1" x14ac:dyDescent="0.25">
      <c r="A23" s="23" t="s">
        <v>30</v>
      </c>
      <c r="B23" s="40"/>
      <c r="C23" s="44">
        <v>12.169</v>
      </c>
      <c r="D23" s="45"/>
      <c r="E23" s="44">
        <v>7.6150000000000002</v>
      </c>
      <c r="F23" s="44"/>
      <c r="G23" s="44">
        <v>18.706</v>
      </c>
      <c r="H23" s="44"/>
      <c r="I23" s="44">
        <v>7.6150000000000002</v>
      </c>
      <c r="J23" s="45"/>
      <c r="K23" s="44">
        <f>0.484+0.029+18.222+7.586</f>
        <v>26.321000000000005</v>
      </c>
    </row>
    <row r="24" spans="1:11" s="3" customFormat="1" x14ac:dyDescent="0.25">
      <c r="A24" s="28"/>
      <c r="B24" s="28"/>
      <c r="C24" s="20"/>
      <c r="D24" s="21"/>
      <c r="E24" s="20"/>
      <c r="F24" s="20"/>
      <c r="G24" s="20"/>
      <c r="H24" s="20"/>
      <c r="I24" s="20"/>
      <c r="J24" s="21"/>
      <c r="K24" s="20"/>
    </row>
    <row r="25" spans="1:11" s="3" customFormat="1" x14ac:dyDescent="0.25">
      <c r="A25" s="28"/>
      <c r="B25" s="28"/>
      <c r="C25" s="20"/>
      <c r="D25" s="46"/>
      <c r="E25" s="20"/>
      <c r="F25" s="20"/>
      <c r="G25" s="20"/>
      <c r="H25" s="20"/>
      <c r="I25" s="20"/>
      <c r="J25" s="46"/>
      <c r="K25" s="20"/>
    </row>
    <row r="26" spans="1:11" s="3" customFormat="1" x14ac:dyDescent="0.25">
      <c r="A26" s="28" t="s">
        <v>33</v>
      </c>
      <c r="B26" s="28" t="s">
        <v>45</v>
      </c>
      <c r="C26" s="43">
        <f>SUM(C18:C25)</f>
        <v>15.269</v>
      </c>
      <c r="D26" s="47"/>
      <c r="E26" s="43">
        <f>SUM(E18:E25)</f>
        <v>7.6150000000000002</v>
      </c>
      <c r="F26" s="48"/>
      <c r="G26" s="43">
        <f>SUM(G18:G25)</f>
        <v>57.506</v>
      </c>
      <c r="H26" s="48"/>
      <c r="I26" s="43">
        <f>SUM(I18:I25)</f>
        <v>7.6150000000000002</v>
      </c>
      <c r="J26" s="47"/>
      <c r="K26" s="43">
        <f>SUM(K18:K25)</f>
        <v>65.221000000000004</v>
      </c>
    </row>
    <row r="27" spans="1:11" s="3" customFormat="1" x14ac:dyDescent="0.25">
      <c r="A27" s="28"/>
      <c r="B27" s="28"/>
      <c r="C27" s="48"/>
      <c r="D27" s="47"/>
      <c r="E27" s="48"/>
      <c r="F27" s="48"/>
      <c r="G27" s="48"/>
      <c r="H27" s="48"/>
      <c r="I27" s="48"/>
      <c r="J27" s="47"/>
      <c r="K27" s="48"/>
    </row>
    <row r="28" spans="1:11" s="3" customFormat="1" ht="15.75" thickBot="1" x14ac:dyDescent="0.3">
      <c r="A28" s="42" t="s">
        <v>34</v>
      </c>
      <c r="B28" s="2"/>
      <c r="C28" s="49">
        <f>C13+C26</f>
        <v>-9.0100000000000069</v>
      </c>
      <c r="D28" s="50"/>
      <c r="E28" s="49">
        <f>E13+E26</f>
        <v>-65.284999999999997</v>
      </c>
      <c r="F28" s="50"/>
      <c r="G28" s="49" t="e">
        <f>G13+G26</f>
        <v>#REF!</v>
      </c>
      <c r="H28" s="50"/>
      <c r="I28" s="49">
        <f>I13+I26</f>
        <v>7.6150000000000002</v>
      </c>
      <c r="J28" s="50"/>
      <c r="K28" s="49">
        <f>K13+K26</f>
        <v>65.221000000000004</v>
      </c>
    </row>
    <row r="29" spans="1:11" s="3" customFormat="1" ht="31.5" thickTop="1" thickBot="1" x14ac:dyDescent="0.3">
      <c r="A29" s="28" t="s">
        <v>32</v>
      </c>
      <c r="B29" s="28"/>
      <c r="C29" s="24">
        <f>ROUND(C28/C30*1000*1000,2)</f>
        <v>-0.34</v>
      </c>
      <c r="D29" s="21"/>
      <c r="E29" s="24">
        <f>ROUND(E28/E30*1000*1000,2)</f>
        <v>-3.46</v>
      </c>
      <c r="F29" s="25"/>
      <c r="G29" s="24" t="e">
        <f>ROUND(G28/G30*1000*1000,2)</f>
        <v>#REF!</v>
      </c>
      <c r="H29" s="25"/>
      <c r="I29" s="24">
        <f>ROUND(I28/I30*1000*1000,2)</f>
        <v>0.98</v>
      </c>
      <c r="J29" s="21"/>
      <c r="K29" s="26"/>
    </row>
    <row r="30" spans="1:11" s="3" customFormat="1" ht="46.5" thickTop="1" thickBot="1" x14ac:dyDescent="0.3">
      <c r="A30" s="28" t="s">
        <v>11</v>
      </c>
      <c r="B30" s="28"/>
      <c r="C30" s="27">
        <v>26511141</v>
      </c>
      <c r="D30" s="21"/>
      <c r="E30" s="27">
        <v>18863945</v>
      </c>
      <c r="F30" s="20"/>
      <c r="G30" s="27">
        <v>21725986</v>
      </c>
      <c r="H30" s="20"/>
      <c r="I30" s="27">
        <v>7746529</v>
      </c>
      <c r="J30" s="21"/>
      <c r="K30" s="20"/>
    </row>
    <row r="31" spans="1:11" s="3" customFormat="1" ht="15.75" thickTop="1" x14ac:dyDescent="0.25">
      <c r="C31" s="34"/>
      <c r="D31" s="34"/>
      <c r="E31" s="34"/>
      <c r="F31" s="34"/>
      <c r="G31" s="34"/>
      <c r="H31" s="34"/>
      <c r="I31" s="34"/>
      <c r="J31" s="34"/>
      <c r="K31" s="34"/>
    </row>
    <row r="32" spans="1:11" s="3" customFormat="1" x14ac:dyDescent="0.25">
      <c r="C32" s="34"/>
      <c r="D32" s="34"/>
      <c r="E32" s="34"/>
      <c r="F32" s="34"/>
      <c r="G32" s="35"/>
      <c r="H32" s="34"/>
      <c r="I32" s="34"/>
      <c r="J32" s="34"/>
      <c r="K32" s="36"/>
    </row>
    <row r="33" spans="1:11" s="3" customFormat="1" x14ac:dyDescent="0.25">
      <c r="A33" s="3" t="s">
        <v>43</v>
      </c>
      <c r="C33" s="34"/>
      <c r="D33" s="34"/>
      <c r="E33" s="34"/>
      <c r="F33" s="37"/>
      <c r="G33" s="38"/>
      <c r="H33" s="37"/>
      <c r="I33" s="34"/>
      <c r="J33" s="34"/>
      <c r="K33" s="38"/>
    </row>
    <row r="34" spans="1:11" s="3" customFormat="1" x14ac:dyDescent="0.25">
      <c r="A34" s="3" t="s">
        <v>44</v>
      </c>
      <c r="C34" s="34"/>
      <c r="D34" s="34"/>
      <c r="E34" s="34"/>
      <c r="F34" s="37"/>
      <c r="G34" s="38"/>
      <c r="H34" s="37"/>
      <c r="I34" s="34"/>
      <c r="J34" s="34"/>
      <c r="K34" s="38"/>
    </row>
    <row r="35" spans="1:11" s="3" customFormat="1" x14ac:dyDescent="0.25">
      <c r="A35" s="3" t="s">
        <v>37</v>
      </c>
      <c r="C35" s="34"/>
      <c r="D35" s="34"/>
      <c r="E35" s="34"/>
      <c r="F35" s="37"/>
      <c r="G35" s="38"/>
      <c r="H35" s="37"/>
      <c r="I35" s="34"/>
      <c r="J35" s="34"/>
      <c r="K35" s="38"/>
    </row>
    <row r="36" spans="1:11" s="3" customFormat="1" x14ac:dyDescent="0.25">
      <c r="C36" s="34"/>
      <c r="D36" s="34"/>
      <c r="E36" s="34"/>
      <c r="F36" s="37"/>
      <c r="G36" s="38"/>
      <c r="H36" s="37"/>
      <c r="I36" s="34"/>
      <c r="J36" s="34"/>
      <c r="K36" s="38"/>
    </row>
    <row r="37" spans="1:11" s="3" customFormat="1" x14ac:dyDescent="0.25">
      <c r="A37" s="3" t="s">
        <v>39</v>
      </c>
      <c r="C37" s="34"/>
      <c r="D37" s="34"/>
      <c r="E37" s="34"/>
      <c r="F37" s="34"/>
      <c r="G37" s="39"/>
      <c r="H37" s="34"/>
      <c r="I37" s="34"/>
      <c r="J37" s="34"/>
      <c r="K37" s="39"/>
    </row>
    <row r="38" spans="1:11" s="3" customFormat="1" x14ac:dyDescent="0.25">
      <c r="A38" s="3" t="s">
        <v>38</v>
      </c>
      <c r="C38" s="34"/>
      <c r="D38" s="34"/>
      <c r="E38" s="34"/>
      <c r="F38" s="34"/>
      <c r="G38" s="39"/>
      <c r="H38" s="34"/>
      <c r="I38" s="34"/>
      <c r="J38" s="34"/>
      <c r="K38" s="39"/>
    </row>
  </sheetData>
  <mergeCells count="5">
    <mergeCell ref="A7:A11"/>
    <mergeCell ref="C9:E9"/>
    <mergeCell ref="G9:I9"/>
    <mergeCell ref="A1:K1"/>
    <mergeCell ref="B8:B12"/>
  </mergeCell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130" zoomScaleNormal="130" workbookViewId="0">
      <selection activeCell="C12" sqref="C12"/>
    </sheetView>
  </sheetViews>
  <sheetFormatPr defaultRowHeight="15" x14ac:dyDescent="0.25"/>
  <cols>
    <col min="1" max="1" width="43.28515625" customWidth="1"/>
    <col min="2" max="2" width="12" bestFit="1" customWidth="1"/>
    <col min="3" max="3" width="14.7109375" customWidth="1"/>
    <col min="4" max="4" width="2.42578125" customWidth="1"/>
    <col min="5" max="5" width="14.7109375" customWidth="1"/>
    <col min="6" max="6" width="2.5703125" style="83" customWidth="1"/>
    <col min="7" max="7" width="5.85546875" customWidth="1"/>
    <col min="8" max="10" width="3.42578125" customWidth="1"/>
  </cols>
  <sheetData>
    <row r="1" spans="1:9" s="83" customFormat="1" x14ac:dyDescent="0.25">
      <c r="A1" s="187" t="s">
        <v>56</v>
      </c>
      <c r="B1" s="187"/>
      <c r="C1" s="187"/>
      <c r="D1" s="187"/>
      <c r="E1" s="187"/>
      <c r="F1" s="187"/>
      <c r="G1" s="187"/>
    </row>
    <row r="2" spans="1:9" s="87" customFormat="1" ht="12.75" x14ac:dyDescent="0.2">
      <c r="A2" s="187" t="s">
        <v>73</v>
      </c>
      <c r="B2" s="187"/>
      <c r="C2" s="187"/>
      <c r="D2" s="187"/>
      <c r="E2" s="187"/>
      <c r="F2" s="187"/>
      <c r="G2" s="187"/>
    </row>
    <row r="3" spans="1:9" s="87" customFormat="1" ht="12.75" x14ac:dyDescent="0.2">
      <c r="A3" s="187" t="s">
        <v>74</v>
      </c>
      <c r="B3" s="187"/>
      <c r="C3" s="187"/>
      <c r="D3" s="187"/>
      <c r="E3" s="187"/>
      <c r="F3" s="187"/>
      <c r="G3" s="187"/>
    </row>
    <row r="4" spans="1:9" s="87" customFormat="1" ht="12.75" x14ac:dyDescent="0.2">
      <c r="A4" s="187" t="s">
        <v>46</v>
      </c>
      <c r="B4" s="187"/>
      <c r="C4" s="187"/>
      <c r="D4" s="187"/>
      <c r="E4" s="187"/>
      <c r="F4" s="187"/>
      <c r="G4" s="187"/>
    </row>
    <row r="5" spans="1:9" s="87" customFormat="1" ht="12.75" x14ac:dyDescent="0.2">
      <c r="A5" s="111"/>
      <c r="B5" s="112" t="s">
        <v>12</v>
      </c>
      <c r="C5" s="111"/>
      <c r="D5" s="113"/>
      <c r="E5" s="111"/>
      <c r="F5" s="111"/>
    </row>
    <row r="6" spans="1:9" s="83" customFormat="1" ht="9.75" customHeight="1" x14ac:dyDescent="0.25">
      <c r="A6" s="84"/>
      <c r="B6" s="107"/>
      <c r="C6" s="84"/>
      <c r="D6" s="85"/>
      <c r="E6" s="84"/>
      <c r="F6" s="84"/>
      <c r="G6" s="86"/>
    </row>
    <row r="7" spans="1:9" x14ac:dyDescent="0.25">
      <c r="A7" s="87"/>
      <c r="B7" s="87"/>
      <c r="C7" s="188" t="s">
        <v>66</v>
      </c>
      <c r="D7" s="188"/>
      <c r="E7" s="188"/>
      <c r="F7" s="131"/>
      <c r="G7" s="87"/>
      <c r="H7" s="87"/>
      <c r="I7" s="87"/>
    </row>
    <row r="8" spans="1:9" x14ac:dyDescent="0.25">
      <c r="A8" s="88"/>
      <c r="B8" s="89"/>
      <c r="C8" s="131">
        <v>2018</v>
      </c>
      <c r="D8" s="90"/>
      <c r="E8" s="132">
        <v>2017</v>
      </c>
      <c r="F8" s="132"/>
      <c r="G8" s="91"/>
      <c r="H8" s="91"/>
      <c r="I8" s="90"/>
    </row>
    <row r="9" spans="1:9" x14ac:dyDescent="0.25">
      <c r="A9" s="92" t="s">
        <v>48</v>
      </c>
      <c r="B9" s="93"/>
      <c r="C9" s="149">
        <f>'Pg1'!D24</f>
        <v>-24.279000000000007</v>
      </c>
      <c r="D9" s="148"/>
      <c r="E9" s="149">
        <f>'Pg1'!F24</f>
        <v>-72.899999999999991</v>
      </c>
      <c r="F9" s="133"/>
      <c r="G9" s="94"/>
      <c r="H9" s="94"/>
      <c r="I9" s="95"/>
    </row>
    <row r="10" spans="1:9" x14ac:dyDescent="0.25">
      <c r="A10" s="96" t="s">
        <v>28</v>
      </c>
      <c r="B10" s="93"/>
      <c r="C10" s="150"/>
      <c r="D10" s="148"/>
      <c r="E10" s="150"/>
      <c r="F10" s="97"/>
      <c r="G10" s="94"/>
      <c r="H10" s="94"/>
      <c r="I10" s="95"/>
    </row>
    <row r="11" spans="1:9" x14ac:dyDescent="0.25">
      <c r="A11" s="92" t="s">
        <v>49</v>
      </c>
      <c r="B11" s="93"/>
      <c r="C11" s="150"/>
      <c r="D11" s="148"/>
      <c r="E11" s="150"/>
      <c r="F11" s="97"/>
      <c r="G11" s="94"/>
      <c r="H11" s="94"/>
      <c r="I11" s="95"/>
    </row>
    <row r="12" spans="1:9" x14ac:dyDescent="0.25">
      <c r="A12" s="96" t="s">
        <v>70</v>
      </c>
      <c r="B12" s="93"/>
      <c r="C12" s="151">
        <v>9</v>
      </c>
      <c r="D12" s="148"/>
      <c r="E12" s="151">
        <v>7.3</v>
      </c>
      <c r="F12" s="98"/>
      <c r="G12" s="99" t="s">
        <v>50</v>
      </c>
      <c r="H12" s="94"/>
      <c r="I12" s="95"/>
    </row>
    <row r="13" spans="1:9" x14ac:dyDescent="0.25">
      <c r="A13" s="96" t="s">
        <v>4</v>
      </c>
      <c r="B13" s="93"/>
      <c r="C13" s="151">
        <v>16.399999999999999</v>
      </c>
      <c r="D13" s="148"/>
      <c r="E13" s="151">
        <v>22.5</v>
      </c>
      <c r="F13" s="98"/>
      <c r="G13" s="100" t="s">
        <v>51</v>
      </c>
      <c r="H13" s="94"/>
      <c r="I13" s="95"/>
    </row>
    <row r="14" spans="1:9" ht="15.75" thickBot="1" x14ac:dyDescent="0.3">
      <c r="A14" s="92" t="s">
        <v>68</v>
      </c>
      <c r="B14" s="93"/>
      <c r="C14" s="152">
        <f>SUM(C9:C13)</f>
        <v>1.1209999999999916</v>
      </c>
      <c r="D14" s="148"/>
      <c r="E14" s="152">
        <f>SUM(E9:E13)</f>
        <v>-43.099999999999994</v>
      </c>
      <c r="F14" s="133"/>
      <c r="G14" s="94"/>
      <c r="H14" s="94"/>
      <c r="I14" s="95"/>
    </row>
    <row r="15" spans="1:9" ht="15.75" thickTop="1" x14ac:dyDescent="0.25">
      <c r="A15" s="92"/>
      <c r="B15" s="93"/>
      <c r="C15" s="150"/>
      <c r="D15" s="148"/>
      <c r="E15" s="150"/>
      <c r="F15" s="97"/>
      <c r="G15" s="94"/>
      <c r="H15" s="94"/>
      <c r="I15" s="95"/>
    </row>
    <row r="16" spans="1:9" ht="15" customHeight="1" x14ac:dyDescent="0.25">
      <c r="A16" s="101" t="s">
        <v>80</v>
      </c>
      <c r="B16" s="102"/>
      <c r="C16" s="153">
        <f>'Pg1'!D25</f>
        <v>-0.65</v>
      </c>
      <c r="D16" s="148"/>
      <c r="E16" s="153">
        <f>'Pg1'!F25</f>
        <v>-1.97</v>
      </c>
      <c r="F16" s="103"/>
      <c r="G16" s="94"/>
      <c r="H16" s="94"/>
      <c r="I16" s="104"/>
    </row>
    <row r="17" spans="1:9" ht="15" customHeight="1" x14ac:dyDescent="0.25">
      <c r="A17" s="101" t="s">
        <v>53</v>
      </c>
      <c r="B17" s="102"/>
      <c r="C17" s="154">
        <f>C18-C16</f>
        <v>0.68</v>
      </c>
      <c r="D17" s="148"/>
      <c r="E17" s="154">
        <v>0.81</v>
      </c>
      <c r="F17" s="105"/>
      <c r="G17" s="94"/>
      <c r="H17" s="94"/>
      <c r="I17" s="104"/>
    </row>
    <row r="18" spans="1:9" ht="14.25" customHeight="1" thickBot="1" x14ac:dyDescent="0.3">
      <c r="A18" s="101" t="s">
        <v>81</v>
      </c>
      <c r="B18" s="102"/>
      <c r="C18" s="155">
        <f>ROUND(C14/'Pg1'!D26*1000*1000,2)</f>
        <v>0.03</v>
      </c>
      <c r="D18" s="148"/>
      <c r="E18" s="155">
        <f>E14/'Pg1'!F26*1000*1000+0.01</f>
        <v>-1.1570359617934629</v>
      </c>
      <c r="F18" s="103"/>
      <c r="G18" s="104" t="s">
        <v>52</v>
      </c>
      <c r="H18" s="94"/>
    </row>
    <row r="19" spans="1:9" s="83" customFormat="1" ht="15.75" customHeight="1" thickTop="1" x14ac:dyDescent="0.25">
      <c r="A19" s="170" t="s">
        <v>78</v>
      </c>
      <c r="B19" s="170"/>
      <c r="C19" s="171">
        <v>-0.6</v>
      </c>
      <c r="D19" s="172"/>
      <c r="E19" s="153">
        <v>-1.97</v>
      </c>
      <c r="F19" s="103"/>
      <c r="G19" s="94"/>
      <c r="H19" s="94"/>
    </row>
    <row r="20" spans="1:9" s="83" customFormat="1" x14ac:dyDescent="0.25">
      <c r="A20" s="170" t="s">
        <v>53</v>
      </c>
      <c r="B20" s="170"/>
      <c r="C20" s="173">
        <v>0.62</v>
      </c>
      <c r="D20" s="172"/>
      <c r="E20" s="154">
        <v>0.81</v>
      </c>
      <c r="F20" s="105"/>
      <c r="G20" s="94"/>
      <c r="H20" s="94"/>
    </row>
    <row r="21" spans="1:9" s="83" customFormat="1" ht="15.75" customHeight="1" thickBot="1" x14ac:dyDescent="0.3">
      <c r="A21" s="101" t="s">
        <v>83</v>
      </c>
      <c r="B21" s="102"/>
      <c r="C21" s="155">
        <v>0.02</v>
      </c>
      <c r="D21" s="174" t="s">
        <v>79</v>
      </c>
      <c r="E21" s="155">
        <v>-1.1570359617934629</v>
      </c>
      <c r="F21" s="103"/>
      <c r="G21" s="104" t="s">
        <v>82</v>
      </c>
      <c r="H21" s="94"/>
    </row>
    <row r="22" spans="1:9" s="83" customFormat="1" ht="15.75" thickTop="1" x14ac:dyDescent="0.25">
      <c r="A22" s="92"/>
      <c r="B22" s="93"/>
      <c r="C22" s="106"/>
      <c r="D22" s="87"/>
      <c r="E22" s="106"/>
      <c r="F22" s="103"/>
      <c r="G22" s="87"/>
    </row>
    <row r="23" spans="1:9" s="83" customFormat="1" ht="15" customHeight="1" x14ac:dyDescent="0.25">
      <c r="A23" s="185" t="s">
        <v>71</v>
      </c>
      <c r="B23" s="185"/>
      <c r="C23" s="185"/>
      <c r="D23" s="185"/>
      <c r="E23" s="185"/>
      <c r="F23" s="185"/>
      <c r="G23" s="185"/>
    </row>
    <row r="24" spans="1:9" ht="15" customHeight="1" x14ac:dyDescent="0.25">
      <c r="A24" s="185" t="s">
        <v>72</v>
      </c>
      <c r="B24" s="185"/>
      <c r="C24" s="185"/>
      <c r="D24" s="185"/>
      <c r="E24" s="185"/>
      <c r="F24" s="185"/>
      <c r="G24" s="185"/>
      <c r="H24" s="130"/>
    </row>
    <row r="25" spans="1:9" ht="28.5" customHeight="1" x14ac:dyDescent="0.25">
      <c r="A25" s="186" t="s">
        <v>77</v>
      </c>
      <c r="B25" s="186"/>
      <c r="C25" s="186"/>
      <c r="D25" s="186"/>
      <c r="E25" s="186"/>
      <c r="F25" s="186"/>
      <c r="G25" s="186"/>
      <c r="H25" s="130"/>
    </row>
    <row r="26" spans="1:9" ht="38.25" customHeight="1" x14ac:dyDescent="0.25">
      <c r="A26" s="186" t="s">
        <v>85</v>
      </c>
      <c r="B26" s="186"/>
      <c r="C26" s="186"/>
      <c r="D26" s="186"/>
      <c r="E26" s="186"/>
      <c r="F26" s="186"/>
      <c r="H26" s="83"/>
    </row>
    <row r="27" spans="1:9" ht="22.5" customHeight="1" x14ac:dyDescent="0.25">
      <c r="A27" s="185" t="s">
        <v>84</v>
      </c>
      <c r="B27" s="185"/>
      <c r="C27" s="185"/>
      <c r="D27" s="185"/>
      <c r="E27" s="185"/>
      <c r="F27" s="185"/>
      <c r="G27" s="185"/>
    </row>
  </sheetData>
  <mergeCells count="10">
    <mergeCell ref="A27:G27"/>
    <mergeCell ref="A26:F26"/>
    <mergeCell ref="A1:G1"/>
    <mergeCell ref="A25:G25"/>
    <mergeCell ref="A23:G23"/>
    <mergeCell ref="A24:G24"/>
    <mergeCell ref="A2:G2"/>
    <mergeCell ref="A4:G4"/>
    <mergeCell ref="C7:E7"/>
    <mergeCell ref="A3:G3"/>
  </mergeCells>
  <printOptions horizontalCentered="1" verticalCentered="1"/>
  <pageMargins left="0.7" right="0.7" top="0.75" bottom="0.75" header="0.3" footer="0.3"/>
  <pageSetup scale="94" orientation="portrait" r:id="rId1"/>
  <ignoredErrors>
    <ignoredError sqref="G12:G18 D21 G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Pg1</vt:lpstr>
      <vt:lpstr>Sheet1</vt:lpstr>
      <vt:lpstr>Pg2</vt:lpstr>
      <vt:lpstr>'Pg1'!Print_Area</vt:lpstr>
      <vt:lpstr>'Pg2'!Print_Area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Collett</dc:creator>
  <cp:lastModifiedBy>Mariann Ohanesian</cp:lastModifiedBy>
  <cp:lastPrinted>2018-05-08T20:33:09Z</cp:lastPrinted>
  <dcterms:created xsi:type="dcterms:W3CDTF">2012-08-09T16:44:43Z</dcterms:created>
  <dcterms:modified xsi:type="dcterms:W3CDTF">2018-05-08T20:54:04Z</dcterms:modified>
</cp:coreProperties>
</file>